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Charles\Dropbox\Offshore Multihull Association Folder\OffshoreMultihull Website\race results\"/>
    </mc:Choice>
  </mc:AlternateContent>
  <xr:revisionPtr revIDLastSave="0" documentId="8_{5EFEECB1-2079-463C-BF30-DDEFD8D7227F}" xr6:coauthVersionLast="34" xr6:coauthVersionMax="34" xr10:uidLastSave="{00000000-0000-0000-0000-000000000000}"/>
  <bookViews>
    <workbookView xWindow="0" yWindow="0" windowWidth="17388" windowHeight="7008" tabRatio="500" xr2:uid="{00000000-000D-0000-FFFF-FFFF00000000}"/>
  </bookViews>
  <sheets>
    <sheet name="VSB18 Final" sheetId="3" r:id="rId1"/>
    <sheet name="R1" sheetId="2" r:id="rId2"/>
    <sheet name="R2" sheetId="8" r:id="rId3"/>
    <sheet name="R3" sheetId="4" r:id="rId4"/>
    <sheet name="R4" sheetId="9" r:id="rId5"/>
    <sheet name="R5" sheetId="10" r:id="rId6"/>
    <sheet name="xR5" sheetId="7" state="hidden" r:id="rId7"/>
  </sheets>
  <definedNames>
    <definedName name="RTwo">'R2'!$A$29:$H$34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15" i="10"/>
  <c r="E16" i="10"/>
  <c r="E21" i="10"/>
  <c r="I28" i="10"/>
  <c r="D28" i="10"/>
  <c r="D27" i="10"/>
  <c r="D26" i="10"/>
  <c r="D25" i="10"/>
  <c r="B21" i="10"/>
  <c r="D16" i="10"/>
  <c r="D15" i="10"/>
  <c r="D14" i="10"/>
  <c r="D13" i="10"/>
  <c r="D12" i="10"/>
  <c r="D11" i="10"/>
  <c r="D10" i="10"/>
  <c r="D9" i="10"/>
  <c r="D8" i="10"/>
  <c r="D7" i="10"/>
  <c r="D6" i="10"/>
  <c r="J9" i="3"/>
  <c r="J10" i="3"/>
  <c r="J8" i="3"/>
  <c r="J7" i="3"/>
  <c r="J6" i="3"/>
  <c r="J11" i="3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28" i="9"/>
  <c r="D27" i="9"/>
  <c r="D26" i="9"/>
  <c r="D25" i="9"/>
  <c r="D24" i="9"/>
  <c r="B21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D24" i="4"/>
  <c r="D27" i="4"/>
  <c r="D26" i="4"/>
  <c r="D25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B21" i="4"/>
  <c r="D34" i="8"/>
  <c r="D33" i="8"/>
  <c r="D32" i="8"/>
  <c r="D31" i="8"/>
  <c r="D30" i="8"/>
  <c r="D29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C24" i="8"/>
  <c r="D29" i="2"/>
  <c r="D28" i="2"/>
  <c r="D27" i="2"/>
  <c r="D26" i="2"/>
  <c r="D25" i="2"/>
  <c r="B20" i="2"/>
  <c r="D23" i="7"/>
  <c r="D22" i="7"/>
  <c r="D21" i="7"/>
  <c r="D20" i="7"/>
  <c r="D19" i="7"/>
  <c r="B10" i="7"/>
  <c r="E21" i="9"/>
  <c r="I24" i="9"/>
  <c r="I25" i="9"/>
  <c r="I26" i="9"/>
  <c r="I27" i="9"/>
  <c r="I24" i="10"/>
  <c r="I25" i="10"/>
  <c r="I26" i="10"/>
  <c r="I27" i="10"/>
  <c r="E21" i="4"/>
  <c r="I24" i="4"/>
  <c r="I26" i="4"/>
  <c r="I27" i="4"/>
  <c r="I25" i="4"/>
</calcChain>
</file>

<file path=xl/sharedStrings.xml><?xml version="1.0" encoding="utf-8"?>
<sst xmlns="http://schemas.openxmlformats.org/spreadsheetml/2006/main" count="239" uniqueCount="67">
  <si>
    <t>Boat</t>
  </si>
  <si>
    <t>ET</t>
  </si>
  <si>
    <t>CorrTime</t>
  </si>
  <si>
    <t>Delta</t>
  </si>
  <si>
    <t>Implied Wind</t>
  </si>
  <si>
    <t>FT</t>
  </si>
  <si>
    <t>Flow</t>
  </si>
  <si>
    <t>Elvis</t>
  </si>
  <si>
    <t>Falcon</t>
  </si>
  <si>
    <t>Nala</t>
  </si>
  <si>
    <t>Moementum</t>
  </si>
  <si>
    <t>Wow</t>
  </si>
  <si>
    <t>Leg</t>
  </si>
  <si>
    <t>Distance</t>
  </si>
  <si>
    <t>Bearing</t>
  </si>
  <si>
    <t>TWD</t>
  </si>
  <si>
    <t>Regatta</t>
  </si>
  <si>
    <t>Race</t>
  </si>
  <si>
    <t>R2</t>
  </si>
  <si>
    <t>Start Time</t>
  </si>
  <si>
    <t>Total</t>
  </si>
  <si>
    <t>R1</t>
  </si>
  <si>
    <t>R3</t>
  </si>
  <si>
    <t>R4</t>
  </si>
  <si>
    <t>R5</t>
  </si>
  <si>
    <t>DNF</t>
  </si>
  <si>
    <t>VSB18</t>
  </si>
  <si>
    <t>Les Voiles Des St Barth 2018</t>
  </si>
  <si>
    <t>April 9-14 2018</t>
  </si>
  <si>
    <t>Flash</t>
  </si>
  <si>
    <t>Mach Schnell</t>
  </si>
  <si>
    <t>R-Six</t>
  </si>
  <si>
    <t>Thirst</t>
  </si>
  <si>
    <t>GB6002</t>
  </si>
  <si>
    <t>HH6603</t>
  </si>
  <si>
    <t>OUTR59</t>
  </si>
  <si>
    <t>HH6601</t>
  </si>
  <si>
    <t>GB5507</t>
  </si>
  <si>
    <t>HH6605</t>
  </si>
  <si>
    <t>USA 61002</t>
  </si>
  <si>
    <t>USA 12</t>
  </si>
  <si>
    <t>Type</t>
  </si>
  <si>
    <t>Sail Num</t>
  </si>
  <si>
    <t>TCF</t>
  </si>
  <si>
    <t>Points</t>
  </si>
  <si>
    <t>Start per RC</t>
  </si>
  <si>
    <t>Grand Pointe</t>
  </si>
  <si>
    <t>Roche Roubes</t>
  </si>
  <si>
    <t>Pte A Toiny</t>
  </si>
  <si>
    <t>Pte Des Grottes</t>
  </si>
  <si>
    <t>Les Grenadins</t>
  </si>
  <si>
    <t>Ille Chevreau</t>
  </si>
  <si>
    <t>Mancel S</t>
  </si>
  <si>
    <t>Mancel SW</t>
  </si>
  <si>
    <t>Mancel N</t>
  </si>
  <si>
    <t>Roche Plate</t>
  </si>
  <si>
    <t>Ille Toc Vers N</t>
  </si>
  <si>
    <t>B13 Bouee Pain Sucre</t>
  </si>
  <si>
    <t>Finish per RC</t>
  </si>
  <si>
    <t>DNS</t>
  </si>
  <si>
    <t>% of Obs TWS</t>
  </si>
  <si>
    <t>FLOW</t>
  </si>
  <si>
    <t>TWS</t>
  </si>
  <si>
    <t>14 Fin</t>
  </si>
  <si>
    <t/>
  </si>
  <si>
    <t>Wgt Avg TWS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</si>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</sst>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"/>
    <numFmt numFmtId="168" formatCode="0.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3" fillId="0" borderId="0" xfId="0" applyFont="1"/>
    <xf numFmtId="21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5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4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quotePrefix="1" applyFont="1"/>
    <xf numFmtId="0" fontId="3" fillId="0" borderId="0" xfId="0" applyFont="1" applyFill="1" applyBorder="1" applyAlignment="1">
      <alignment horizontal="center"/>
    </xf>
  </cellXfs>
  <cellStyles count="7">
    <cellStyle name="Comma" xfId="1" builtinId="3"/>
    <cellStyle name="Followed Hyperlink" xfId="3" builtinId="9" hidden="1"/>
    <cellStyle name="Followed Hyperlink" xfId="6" builtinId="9" hidden="1"/>
    <cellStyle name="Hyperlink" xfId="2" builtinId="8" hidden="1"/>
    <cellStyle name="Hyperlink" xfId="5" builtinId="8" hidden="1"/>
    <cellStyle name="Normal" xfId="0" builtinId="0"/>
    <cellStyle name="Percent" xfId="4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97" workbookViewId="0">
      <selection activeCell="G27" sqref="G27"/>
    </sheetView>
  </sheetViews>
  <sheetFormatPr defaultColWidth="11.19921875" defaultRowHeight="15.6" x14ac:dyDescent="0.3"/>
  <cols>
    <col min="1" max="1" width="13.296875" customWidth="1"/>
    <col min="2" max="2" width="7.796875" bestFit="1" customWidth="1"/>
    <col min="3" max="3" width="10" style="2" bestFit="1" customWidth="1"/>
    <col min="4" max="8" width="5.69921875" customWidth="1"/>
    <col min="9" max="9" width="3.19921875" customWidth="1"/>
    <col min="10" max="10" width="5.69921875" customWidth="1"/>
  </cols>
  <sheetData>
    <row r="1" spans="1:14" x14ac:dyDescent="0.3">
      <c r="A1" s="5" t="s">
        <v>27</v>
      </c>
      <c r="B1" s="5"/>
      <c r="C1" s="1"/>
    </row>
    <row r="2" spans="1:14" x14ac:dyDescent="0.3">
      <c r="A2" t="s">
        <v>28</v>
      </c>
    </row>
    <row r="5" spans="1:14" x14ac:dyDescent="0.3">
      <c r="A5" s="7" t="s">
        <v>0</v>
      </c>
      <c r="B5" s="7" t="s">
        <v>41</v>
      </c>
      <c r="C5" s="8" t="s">
        <v>42</v>
      </c>
      <c r="D5" s="8" t="s">
        <v>21</v>
      </c>
      <c r="E5" s="8" t="s">
        <v>18</v>
      </c>
      <c r="F5" s="8" t="s">
        <v>22</v>
      </c>
      <c r="G5" s="8" t="s">
        <v>23</v>
      </c>
      <c r="H5" s="8" t="s">
        <v>24</v>
      </c>
      <c r="I5" s="8"/>
      <c r="J5" s="8" t="s">
        <v>20</v>
      </c>
      <c r="K5" s="26" t="s">
        <v>66</v>
      </c>
    </row>
    <row r="6" spans="1:14" x14ac:dyDescent="0.3">
      <c r="A6" t="s">
        <v>6</v>
      </c>
      <c r="B6" t="s">
        <v>33</v>
      </c>
      <c r="C6" s="2" t="s">
        <v>39</v>
      </c>
      <c r="D6" s="2">
        <v>2</v>
      </c>
      <c r="E6" s="2">
        <v>2</v>
      </c>
      <c r="F6" s="2">
        <v>2</v>
      </c>
      <c r="G6" s="2">
        <v>5</v>
      </c>
      <c r="H6" s="2">
        <v>3</v>
      </c>
      <c r="I6" s="2"/>
      <c r="J6" s="1">
        <f t="shared" ref="J6:J11" si="0">SUM(D6:I6)+(COUNTIF(D6:I6,"DNS")+COUNTIF(D6:I6,"DNF"))*7</f>
        <v>14</v>
      </c>
      <c r="K6" s="2">
        <v>1</v>
      </c>
      <c r="N6" s="9"/>
    </row>
    <row r="7" spans="1:14" x14ac:dyDescent="0.3">
      <c r="A7" t="s">
        <v>31</v>
      </c>
      <c r="B7" t="s">
        <v>36</v>
      </c>
      <c r="C7" s="2">
        <v>6601</v>
      </c>
      <c r="D7" s="2">
        <v>3</v>
      </c>
      <c r="E7" s="2">
        <v>3</v>
      </c>
      <c r="F7" s="2">
        <v>3</v>
      </c>
      <c r="G7" s="2">
        <v>3</v>
      </c>
      <c r="H7" s="2">
        <v>2</v>
      </c>
      <c r="I7" s="2"/>
      <c r="J7" s="1">
        <f t="shared" si="0"/>
        <v>14</v>
      </c>
      <c r="K7" s="2">
        <v>2</v>
      </c>
      <c r="N7" s="9"/>
    </row>
    <row r="8" spans="1:14" x14ac:dyDescent="0.3">
      <c r="A8" t="s">
        <v>9</v>
      </c>
      <c r="B8" t="s">
        <v>34</v>
      </c>
      <c r="C8" s="2">
        <v>6603</v>
      </c>
      <c r="D8" s="2" t="s">
        <v>25</v>
      </c>
      <c r="E8" s="2">
        <v>5</v>
      </c>
      <c r="F8" s="2">
        <v>1</v>
      </c>
      <c r="G8" s="2">
        <v>1</v>
      </c>
      <c r="H8" s="2">
        <v>5</v>
      </c>
      <c r="I8" s="2"/>
      <c r="J8" s="1">
        <f t="shared" si="0"/>
        <v>19</v>
      </c>
      <c r="K8" s="2">
        <v>3</v>
      </c>
      <c r="N8" s="9"/>
    </row>
    <row r="9" spans="1:14" x14ac:dyDescent="0.3">
      <c r="A9" t="s">
        <v>29</v>
      </c>
      <c r="B9" t="s">
        <v>38</v>
      </c>
      <c r="C9" s="2">
        <v>6605</v>
      </c>
      <c r="D9" s="2">
        <v>4</v>
      </c>
      <c r="E9" s="2">
        <v>6</v>
      </c>
      <c r="F9" s="2" t="s">
        <v>59</v>
      </c>
      <c r="G9" s="2">
        <v>2</v>
      </c>
      <c r="H9" s="2">
        <v>1</v>
      </c>
      <c r="I9" s="2"/>
      <c r="J9" s="1">
        <f t="shared" si="0"/>
        <v>20</v>
      </c>
      <c r="K9" s="2">
        <v>4</v>
      </c>
      <c r="N9" s="9"/>
    </row>
    <row r="10" spans="1:14" x14ac:dyDescent="0.3">
      <c r="A10" t="s">
        <v>32</v>
      </c>
      <c r="B10" t="s">
        <v>37</v>
      </c>
      <c r="C10" s="2">
        <v>55007</v>
      </c>
      <c r="D10" s="2">
        <v>5</v>
      </c>
      <c r="E10" s="2">
        <v>4</v>
      </c>
      <c r="F10" s="2">
        <v>4</v>
      </c>
      <c r="G10" s="2">
        <v>4</v>
      </c>
      <c r="H10" s="2">
        <v>4</v>
      </c>
      <c r="I10" s="2"/>
      <c r="J10" s="1">
        <f t="shared" si="0"/>
        <v>21</v>
      </c>
      <c r="K10" s="2">
        <v>5</v>
      </c>
      <c r="N10" s="9"/>
    </row>
    <row r="11" spans="1:14" x14ac:dyDescent="0.3">
      <c r="A11" t="s">
        <v>30</v>
      </c>
      <c r="B11" t="s">
        <v>35</v>
      </c>
      <c r="C11" s="2" t="s">
        <v>40</v>
      </c>
      <c r="D11" s="2">
        <v>1</v>
      </c>
      <c r="E11" s="2">
        <v>1</v>
      </c>
      <c r="F11" s="2" t="s">
        <v>59</v>
      </c>
      <c r="G11" s="2" t="s">
        <v>59</v>
      </c>
      <c r="H11" s="2" t="s">
        <v>59</v>
      </c>
      <c r="I11" s="2"/>
      <c r="J11" s="1">
        <f t="shared" si="0"/>
        <v>23</v>
      </c>
      <c r="K11" s="2">
        <v>6</v>
      </c>
      <c r="N11" s="9"/>
    </row>
    <row r="12" spans="1:14" x14ac:dyDescent="0.3">
      <c r="D12" s="2"/>
      <c r="E12" s="2"/>
    </row>
  </sheetData>
  <sortState ref="A6:N11">
    <sortCondition ref="J6:J11"/>
  </sortState>
  <phoneticPr fontId="7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K10" sqref="K10"/>
    </sheetView>
  </sheetViews>
  <sheetFormatPr defaultColWidth="11.19921875" defaultRowHeight="15.6" x14ac:dyDescent="0.3"/>
  <cols>
    <col min="1" max="1" width="11.796875" bestFit="1" customWidth="1"/>
    <col min="2" max="2" width="8.296875" style="2" bestFit="1" customWidth="1"/>
    <col min="3" max="3" width="8.796875" style="2" bestFit="1" customWidth="1"/>
    <col min="4" max="4" width="7.19921875" style="2" bestFit="1" customWidth="1"/>
    <col min="5" max="5" width="12.296875" style="2" bestFit="1" customWidth="1"/>
    <col min="6" max="6" width="8.19921875" style="2" bestFit="1" customWidth="1"/>
  </cols>
  <sheetData>
    <row r="1" spans="1:6" x14ac:dyDescent="0.3">
      <c r="A1" s="5" t="s">
        <v>16</v>
      </c>
      <c r="B1" s="1" t="s">
        <v>26</v>
      </c>
    </row>
    <row r="2" spans="1:6" x14ac:dyDescent="0.3">
      <c r="A2" s="5" t="s">
        <v>17</v>
      </c>
      <c r="B2" s="1" t="s">
        <v>21</v>
      </c>
    </row>
    <row r="3" spans="1:6" x14ac:dyDescent="0.3">
      <c r="A3" s="5" t="s">
        <v>19</v>
      </c>
      <c r="B3" s="6">
        <v>0.51736111111111105</v>
      </c>
    </row>
    <row r="5" spans="1:6" x14ac:dyDescent="0.3">
      <c r="A5" s="1" t="s">
        <v>12</v>
      </c>
      <c r="B5" s="1" t="s">
        <v>13</v>
      </c>
      <c r="C5" s="1" t="s">
        <v>14</v>
      </c>
      <c r="D5" s="1" t="s">
        <v>15</v>
      </c>
    </row>
    <row r="6" spans="1:6" x14ac:dyDescent="0.3">
      <c r="A6" s="2">
        <v>1</v>
      </c>
      <c r="B6" s="2">
        <v>2.0699999999999998</v>
      </c>
      <c r="C6" s="2">
        <v>122</v>
      </c>
      <c r="D6" s="2">
        <v>103</v>
      </c>
    </row>
    <row r="7" spans="1:6" x14ac:dyDescent="0.3">
      <c r="A7" s="2">
        <v>2</v>
      </c>
      <c r="B7" s="2">
        <v>0.91</v>
      </c>
      <c r="C7" s="2">
        <v>104</v>
      </c>
      <c r="D7" s="2">
        <v>103</v>
      </c>
    </row>
    <row r="8" spans="1:6" x14ac:dyDescent="0.3">
      <c r="A8" s="2">
        <v>3</v>
      </c>
      <c r="B8" s="2">
        <v>0.91</v>
      </c>
      <c r="C8" s="2">
        <v>284</v>
      </c>
      <c r="D8" s="2">
        <v>97</v>
      </c>
    </row>
    <row r="9" spans="1:6" x14ac:dyDescent="0.3">
      <c r="A9" s="2">
        <v>4</v>
      </c>
      <c r="B9" s="2">
        <v>2.64</v>
      </c>
      <c r="C9" s="2">
        <v>295</v>
      </c>
      <c r="D9" s="2">
        <v>97</v>
      </c>
    </row>
    <row r="10" spans="1:6" x14ac:dyDescent="0.3">
      <c r="A10" s="2">
        <v>5</v>
      </c>
      <c r="B10" s="2">
        <v>6</v>
      </c>
      <c r="C10" s="2">
        <v>349</v>
      </c>
      <c r="D10" s="2">
        <v>96</v>
      </c>
    </row>
    <row r="11" spans="1:6" x14ac:dyDescent="0.3">
      <c r="A11" s="2">
        <v>6</v>
      </c>
      <c r="B11" s="2">
        <v>6.46</v>
      </c>
      <c r="C11" s="2">
        <v>120</v>
      </c>
      <c r="D11" s="2">
        <v>101</v>
      </c>
    </row>
    <row r="12" spans="1:6" s="5" customFormat="1" x14ac:dyDescent="0.3">
      <c r="A12" s="2">
        <v>7</v>
      </c>
      <c r="B12" s="2">
        <v>0.15</v>
      </c>
      <c r="C12" s="2">
        <v>162</v>
      </c>
      <c r="D12" s="2">
        <v>101</v>
      </c>
      <c r="E12" s="1"/>
      <c r="F12" s="1"/>
    </row>
    <row r="13" spans="1:6" s="5" customFormat="1" x14ac:dyDescent="0.3">
      <c r="A13" s="2">
        <v>8</v>
      </c>
      <c r="B13" s="2">
        <v>0.22</v>
      </c>
      <c r="C13" s="2">
        <v>195</v>
      </c>
      <c r="D13" s="2">
        <v>98</v>
      </c>
      <c r="E13" s="1"/>
      <c r="F13" s="1"/>
    </row>
    <row r="14" spans="1:6" s="5" customFormat="1" x14ac:dyDescent="0.3">
      <c r="A14" s="2">
        <v>9</v>
      </c>
      <c r="B14" s="2">
        <v>1.44</v>
      </c>
      <c r="C14" s="2">
        <v>240</v>
      </c>
      <c r="D14" s="2">
        <v>95</v>
      </c>
      <c r="E14" s="1"/>
      <c r="F14" s="1"/>
    </row>
    <row r="15" spans="1:6" s="5" customFormat="1" x14ac:dyDescent="0.3">
      <c r="A15" s="2">
        <v>10</v>
      </c>
      <c r="B15" s="2">
        <v>1.99</v>
      </c>
      <c r="C15" s="2">
        <v>296</v>
      </c>
      <c r="D15" s="2">
        <v>95</v>
      </c>
      <c r="E15" s="1"/>
      <c r="F15" s="1"/>
    </row>
    <row r="16" spans="1:6" s="5" customFormat="1" x14ac:dyDescent="0.3">
      <c r="A16" s="2">
        <v>11</v>
      </c>
      <c r="B16" s="2">
        <v>0.88</v>
      </c>
      <c r="C16" s="2">
        <v>247</v>
      </c>
      <c r="D16" s="2">
        <v>95</v>
      </c>
      <c r="E16" s="1"/>
      <c r="F16" s="1"/>
    </row>
    <row r="17" spans="1:8" x14ac:dyDescent="0.3">
      <c r="A17" s="2">
        <v>12</v>
      </c>
      <c r="B17" s="2">
        <v>1.53</v>
      </c>
      <c r="C17" s="2">
        <v>187</v>
      </c>
      <c r="D17" s="2">
        <v>83</v>
      </c>
    </row>
    <row r="18" spans="1:8" s="5" customFormat="1" x14ac:dyDescent="0.3">
      <c r="A18" s="2">
        <v>13</v>
      </c>
      <c r="B18" s="2">
        <v>1.39</v>
      </c>
      <c r="C18" s="2">
        <v>121</v>
      </c>
      <c r="D18" s="2">
        <v>94</v>
      </c>
    </row>
    <row r="19" spans="1:8" x14ac:dyDescent="0.3">
      <c r="A19" s="2"/>
    </row>
    <row r="20" spans="1:8" x14ac:dyDescent="0.3">
      <c r="A20" s="1" t="s">
        <v>20</v>
      </c>
      <c r="B20" s="1">
        <f>SUM(B6:B18)</f>
        <v>26.59</v>
      </c>
    </row>
    <row r="24" spans="1:8" x14ac:dyDescent="0.3">
      <c r="A24" s="5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43</v>
      </c>
      <c r="H24" s="1" t="s">
        <v>44</v>
      </c>
    </row>
    <row r="25" spans="1:8" x14ac:dyDescent="0.3">
      <c r="A25" t="s">
        <v>30</v>
      </c>
      <c r="B25" s="3">
        <v>0.12861111111111112</v>
      </c>
      <c r="C25" s="3">
        <v>0.12861111111111112</v>
      </c>
      <c r="D25" s="4">
        <f>C25-C25</f>
        <v>0</v>
      </c>
      <c r="E25" s="2">
        <v>17.226040000000001</v>
      </c>
      <c r="F25" s="3">
        <v>0.64597222222222228</v>
      </c>
      <c r="G25" s="13">
        <v>1</v>
      </c>
      <c r="H25" s="2">
        <v>1</v>
      </c>
    </row>
    <row r="26" spans="1:8" x14ac:dyDescent="0.3">
      <c r="A26" t="s">
        <v>6</v>
      </c>
      <c r="B26" s="3">
        <v>0.10953703703703704</v>
      </c>
      <c r="C26" s="3">
        <v>0.1398611111111111</v>
      </c>
      <c r="D26" s="4">
        <f>C26-C25</f>
        <v>1.1249999999999982E-2</v>
      </c>
      <c r="E26" s="2">
        <v>14.972630000000001</v>
      </c>
      <c r="F26" s="3">
        <v>0.62689814814814815</v>
      </c>
      <c r="G26" s="13">
        <v>1.2768385460693199</v>
      </c>
      <c r="H26" s="2">
        <v>2</v>
      </c>
    </row>
    <row r="27" spans="1:8" x14ac:dyDescent="0.3">
      <c r="A27" t="s">
        <v>31</v>
      </c>
      <c r="B27" s="3">
        <v>0.12592592592592591</v>
      </c>
      <c r="C27" s="3">
        <v>0.14871527777777779</v>
      </c>
      <c r="D27" s="4">
        <f t="shared" ref="D27:D29" si="0">C27-C26</f>
        <v>8.8541666666666907E-3</v>
      </c>
      <c r="E27" s="2">
        <v>13.57652</v>
      </c>
      <c r="F27" s="3">
        <v>0.64328703703703705</v>
      </c>
      <c r="G27" s="13">
        <v>1.1809742647058801</v>
      </c>
      <c r="H27" s="2">
        <v>3</v>
      </c>
    </row>
    <row r="28" spans="1:8" x14ac:dyDescent="0.3">
      <c r="A28" t="s">
        <v>29</v>
      </c>
      <c r="B28" s="3">
        <v>0.12112268518518519</v>
      </c>
      <c r="C28" s="3">
        <v>0.1506712962962963</v>
      </c>
      <c r="D28" s="4">
        <f t="shared" si="0"/>
        <v>1.9560185185185097E-3</v>
      </c>
      <c r="E28" s="2">
        <v>13.24789</v>
      </c>
      <c r="F28" s="3">
        <v>0.63848379629629626</v>
      </c>
      <c r="G28" s="13">
        <v>1.24395604395604</v>
      </c>
      <c r="H28" s="2">
        <v>4</v>
      </c>
    </row>
    <row r="29" spans="1:8" x14ac:dyDescent="0.3">
      <c r="A29" t="s">
        <v>32</v>
      </c>
      <c r="B29" s="3">
        <v>0.13947916666666668</v>
      </c>
      <c r="C29" s="3">
        <v>0.15293981481481481</v>
      </c>
      <c r="D29" s="4">
        <f t="shared" si="0"/>
        <v>2.2685185185185031E-3</v>
      </c>
      <c r="E29" s="2">
        <v>12.90964</v>
      </c>
      <c r="F29" s="3">
        <v>0.65684027777777776</v>
      </c>
      <c r="G29" s="13">
        <v>1.0965065139822401</v>
      </c>
      <c r="H29" s="2">
        <v>5</v>
      </c>
    </row>
    <row r="30" spans="1:8" x14ac:dyDescent="0.3">
      <c r="A30" t="s">
        <v>9</v>
      </c>
      <c r="B30" s="3"/>
      <c r="C30" s="3"/>
      <c r="D30" s="4"/>
      <c r="F30" s="2" t="s">
        <v>25</v>
      </c>
      <c r="G30" s="12" t="s">
        <v>25</v>
      </c>
      <c r="H30" s="2">
        <v>7</v>
      </c>
    </row>
    <row r="31" spans="1:8" x14ac:dyDescent="0.3">
      <c r="B31" s="3"/>
      <c r="C31" s="3"/>
      <c r="D31" s="4"/>
      <c r="G31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6"/>
  <sheetViews>
    <sheetView workbookViewId="0">
      <selection activeCell="E6" sqref="E6:E22"/>
    </sheetView>
  </sheetViews>
  <sheetFormatPr defaultColWidth="11.19921875" defaultRowHeight="15.6" outlineLevelCol="1" x14ac:dyDescent="0.3"/>
  <cols>
    <col min="1" max="1" width="18.69921875" bestFit="1" customWidth="1"/>
    <col min="2" max="2" width="7.19921875" bestFit="1" customWidth="1"/>
    <col min="5" max="5" width="12.296875" bestFit="1" customWidth="1"/>
    <col min="6" max="6" width="8.19921875" bestFit="1" customWidth="1"/>
    <col min="7" max="7" width="5.69921875" bestFit="1" customWidth="1"/>
    <col min="8" max="8" width="6.296875" bestFit="1" customWidth="1"/>
    <col min="10" max="13" width="10.796875" customWidth="1" outlineLevel="1"/>
  </cols>
  <sheetData>
    <row r="1" spans="1:11" x14ac:dyDescent="0.3">
      <c r="A1" s="5" t="s">
        <v>16</v>
      </c>
      <c r="C1" s="1" t="s">
        <v>26</v>
      </c>
      <c r="D1" s="4"/>
      <c r="E1" s="2"/>
    </row>
    <row r="2" spans="1:11" x14ac:dyDescent="0.3">
      <c r="A2" s="5" t="s">
        <v>17</v>
      </c>
      <c r="C2" s="1" t="s">
        <v>18</v>
      </c>
      <c r="D2" s="4"/>
      <c r="E2" s="2"/>
    </row>
    <row r="3" spans="1:11" x14ac:dyDescent="0.3">
      <c r="A3" s="5" t="s">
        <v>19</v>
      </c>
      <c r="C3" s="6">
        <v>0.44097222222222227</v>
      </c>
      <c r="D3" s="4"/>
      <c r="E3" s="2"/>
    </row>
    <row r="4" spans="1:11" x14ac:dyDescent="0.3">
      <c r="B4" s="2"/>
      <c r="C4" s="2"/>
      <c r="D4" s="4"/>
      <c r="E4" s="2"/>
    </row>
    <row r="5" spans="1:11" x14ac:dyDescent="0.3">
      <c r="A5" s="15" t="s">
        <v>45</v>
      </c>
      <c r="B5" s="16" t="s">
        <v>12</v>
      </c>
      <c r="C5" s="16" t="s">
        <v>13</v>
      </c>
      <c r="D5" s="16" t="s">
        <v>14</v>
      </c>
      <c r="E5" s="1" t="s">
        <v>15</v>
      </c>
      <c r="F5" s="1"/>
      <c r="J5" s="1" t="s">
        <v>6</v>
      </c>
      <c r="K5" s="1"/>
    </row>
    <row r="6" spans="1:11" x14ac:dyDescent="0.3">
      <c r="A6" s="15" t="s">
        <v>46</v>
      </c>
      <c r="B6" s="14">
        <v>1</v>
      </c>
      <c r="C6" s="14">
        <v>2.0699999999999998</v>
      </c>
      <c r="D6" s="14">
        <v>122</v>
      </c>
      <c r="E6" s="14">
        <f t="shared" ref="E6:E22" si="0">AVERAGE(J6:M6)</f>
        <v>98</v>
      </c>
      <c r="F6" s="2"/>
      <c r="J6" s="2">
        <v>98</v>
      </c>
    </row>
    <row r="7" spans="1:11" x14ac:dyDescent="0.3">
      <c r="A7" s="15" t="s">
        <v>47</v>
      </c>
      <c r="B7" s="14">
        <v>2</v>
      </c>
      <c r="C7" s="14">
        <v>2.27</v>
      </c>
      <c r="D7" s="14">
        <v>113</v>
      </c>
      <c r="E7" s="14">
        <f t="shared" si="0"/>
        <v>97</v>
      </c>
      <c r="F7" s="2"/>
      <c r="J7" s="2">
        <v>97</v>
      </c>
    </row>
    <row r="8" spans="1:11" x14ac:dyDescent="0.3">
      <c r="A8" s="15" t="s">
        <v>48</v>
      </c>
      <c r="B8" s="14">
        <v>3</v>
      </c>
      <c r="C8" s="14">
        <v>1.37</v>
      </c>
      <c r="D8" s="14">
        <v>36</v>
      </c>
      <c r="E8" s="14">
        <f t="shared" si="0"/>
        <v>91</v>
      </c>
      <c r="F8" s="2"/>
      <c r="J8" s="2">
        <v>91</v>
      </c>
    </row>
    <row r="9" spans="1:11" x14ac:dyDescent="0.3">
      <c r="A9" s="15" t="s">
        <v>49</v>
      </c>
      <c r="B9" s="14">
        <v>4</v>
      </c>
      <c r="C9" s="14">
        <v>0.95</v>
      </c>
      <c r="D9" s="14">
        <v>21</v>
      </c>
      <c r="E9" s="14">
        <f t="shared" si="0"/>
        <v>91</v>
      </c>
      <c r="F9" s="2"/>
      <c r="J9" s="2">
        <v>91</v>
      </c>
    </row>
    <row r="10" spans="1:11" x14ac:dyDescent="0.3">
      <c r="A10" s="15" t="s">
        <v>50</v>
      </c>
      <c r="B10" s="14">
        <v>5</v>
      </c>
      <c r="C10" s="14">
        <v>1.1100000000000001</v>
      </c>
      <c r="D10" s="14">
        <v>352</v>
      </c>
      <c r="E10" s="14">
        <f t="shared" si="0"/>
        <v>98</v>
      </c>
      <c r="F10" s="2"/>
      <c r="J10" s="2">
        <v>98</v>
      </c>
    </row>
    <row r="11" spans="1:11" x14ac:dyDescent="0.3">
      <c r="A11" s="15" t="s">
        <v>51</v>
      </c>
      <c r="B11" s="14">
        <v>6</v>
      </c>
      <c r="C11" s="14">
        <v>3.09</v>
      </c>
      <c r="D11" s="14">
        <v>298</v>
      </c>
      <c r="E11" s="14">
        <f t="shared" si="0"/>
        <v>98</v>
      </c>
      <c r="F11" s="2"/>
      <c r="J11" s="2">
        <v>98</v>
      </c>
    </row>
    <row r="12" spans="1:11" x14ac:dyDescent="0.3">
      <c r="A12" s="15" t="s">
        <v>52</v>
      </c>
      <c r="B12" s="14">
        <v>7</v>
      </c>
      <c r="C12" s="14">
        <v>5.95</v>
      </c>
      <c r="D12" s="14">
        <v>289</v>
      </c>
      <c r="E12" s="14">
        <f t="shared" si="0"/>
        <v>98</v>
      </c>
      <c r="F12" s="2"/>
      <c r="J12" s="2">
        <v>98</v>
      </c>
    </row>
    <row r="13" spans="1:11" x14ac:dyDescent="0.3">
      <c r="A13" s="15" t="s">
        <v>53</v>
      </c>
      <c r="B13" s="14">
        <v>8</v>
      </c>
      <c r="C13" s="14">
        <v>0.17</v>
      </c>
      <c r="D13" s="14">
        <v>353</v>
      </c>
      <c r="E13" s="14">
        <f t="shared" si="0"/>
        <v>97</v>
      </c>
      <c r="F13" s="2"/>
      <c r="J13" s="2">
        <v>97</v>
      </c>
    </row>
    <row r="14" spans="1:11" x14ac:dyDescent="0.3">
      <c r="A14" s="15" t="s">
        <v>54</v>
      </c>
      <c r="B14" s="14">
        <v>9</v>
      </c>
      <c r="C14" s="14">
        <v>0.41</v>
      </c>
      <c r="D14" s="14">
        <v>45</v>
      </c>
      <c r="E14" s="14">
        <f t="shared" si="0"/>
        <v>97</v>
      </c>
      <c r="F14" s="2"/>
      <c r="J14" s="2">
        <v>97</v>
      </c>
    </row>
    <row r="15" spans="1:11" x14ac:dyDescent="0.3">
      <c r="A15" s="15" t="s">
        <v>55</v>
      </c>
      <c r="B15" s="14">
        <v>10</v>
      </c>
      <c r="C15" s="14">
        <v>1.78</v>
      </c>
      <c r="D15" s="14">
        <v>56</v>
      </c>
      <c r="E15" s="14">
        <f t="shared" si="0"/>
        <v>100</v>
      </c>
      <c r="F15" s="2"/>
      <c r="J15" s="2">
        <v>100</v>
      </c>
    </row>
    <row r="16" spans="1:11" x14ac:dyDescent="0.3">
      <c r="A16" s="15" t="s">
        <v>56</v>
      </c>
      <c r="B16" s="14">
        <v>11</v>
      </c>
      <c r="C16" s="14">
        <v>6.46</v>
      </c>
      <c r="D16" s="14">
        <v>120</v>
      </c>
      <c r="E16" s="14">
        <f t="shared" si="0"/>
        <v>100</v>
      </c>
      <c r="F16" s="2"/>
      <c r="J16" s="2">
        <v>100</v>
      </c>
    </row>
    <row r="17" spans="1:10" x14ac:dyDescent="0.3">
      <c r="A17" s="15" t="s">
        <v>50</v>
      </c>
      <c r="B17" s="14">
        <v>12</v>
      </c>
      <c r="C17" s="14">
        <v>1.87</v>
      </c>
      <c r="D17" s="14">
        <v>146</v>
      </c>
      <c r="E17" s="14">
        <f t="shared" si="0"/>
        <v>108</v>
      </c>
      <c r="F17" s="2"/>
      <c r="J17" s="2">
        <v>108</v>
      </c>
    </row>
    <row r="18" spans="1:10" x14ac:dyDescent="0.3">
      <c r="A18" s="15" t="s">
        <v>49</v>
      </c>
      <c r="B18" s="14">
        <v>13</v>
      </c>
      <c r="C18" s="14">
        <v>1.1100000000000001</v>
      </c>
      <c r="D18" s="14">
        <v>172</v>
      </c>
      <c r="E18" s="14">
        <f t="shared" si="0"/>
        <v>104</v>
      </c>
      <c r="F18" s="2"/>
      <c r="J18" s="2">
        <v>104</v>
      </c>
    </row>
    <row r="19" spans="1:10" x14ac:dyDescent="0.3">
      <c r="A19" s="15" t="s">
        <v>48</v>
      </c>
      <c r="B19" s="14">
        <v>14</v>
      </c>
      <c r="C19" s="14">
        <v>0.95</v>
      </c>
      <c r="D19" s="14">
        <v>201</v>
      </c>
      <c r="E19" s="14">
        <f t="shared" si="0"/>
        <v>101</v>
      </c>
      <c r="F19" s="2"/>
      <c r="J19" s="2">
        <v>101</v>
      </c>
    </row>
    <row r="20" spans="1:10" x14ac:dyDescent="0.3">
      <c r="A20" s="15" t="s">
        <v>47</v>
      </c>
      <c r="B20" s="14">
        <v>15</v>
      </c>
      <c r="C20" s="14">
        <v>1.37</v>
      </c>
      <c r="D20" s="14">
        <v>216</v>
      </c>
      <c r="E20" s="14">
        <f t="shared" si="0"/>
        <v>101</v>
      </c>
      <c r="F20" s="2"/>
      <c r="J20" s="2">
        <v>101</v>
      </c>
    </row>
    <row r="21" spans="1:10" x14ac:dyDescent="0.3">
      <c r="A21" s="15" t="s">
        <v>57</v>
      </c>
      <c r="B21" s="14">
        <v>16</v>
      </c>
      <c r="C21" s="14">
        <v>4.91</v>
      </c>
      <c r="D21" s="14">
        <v>294</v>
      </c>
      <c r="E21" s="14">
        <f t="shared" si="0"/>
        <v>95</v>
      </c>
      <c r="F21" s="2"/>
      <c r="J21" s="2">
        <v>95</v>
      </c>
    </row>
    <row r="22" spans="1:10" x14ac:dyDescent="0.3">
      <c r="A22" s="15" t="s">
        <v>58</v>
      </c>
      <c r="B22" s="14">
        <v>17</v>
      </c>
      <c r="C22" s="14">
        <v>1.59</v>
      </c>
      <c r="D22" s="14">
        <v>95</v>
      </c>
      <c r="E22" s="14">
        <f t="shared" si="0"/>
        <v>99</v>
      </c>
      <c r="F22" s="2"/>
      <c r="J22" s="2">
        <v>99</v>
      </c>
    </row>
    <row r="23" spans="1:10" x14ac:dyDescent="0.3">
      <c r="B23" s="2"/>
      <c r="C23" s="4"/>
      <c r="D23" s="2"/>
    </row>
    <row r="24" spans="1:10" x14ac:dyDescent="0.3">
      <c r="A24" s="5" t="s">
        <v>20</v>
      </c>
      <c r="B24" s="2"/>
      <c r="C24" s="1">
        <f>SUM(C6:C23)</f>
        <v>37.430000000000007</v>
      </c>
      <c r="D24" s="2"/>
    </row>
    <row r="25" spans="1:10" x14ac:dyDescent="0.3">
      <c r="B25" s="2"/>
      <c r="C25" s="2"/>
      <c r="D25" s="4"/>
      <c r="E25" s="2"/>
    </row>
    <row r="26" spans="1:10" x14ac:dyDescent="0.3">
      <c r="B26" s="2"/>
      <c r="C26" s="2"/>
      <c r="D26" s="4"/>
      <c r="E26" s="2"/>
    </row>
    <row r="27" spans="1:10" x14ac:dyDescent="0.3">
      <c r="B27" s="2"/>
      <c r="C27" s="2"/>
      <c r="D27" s="4"/>
      <c r="E27" s="2"/>
    </row>
    <row r="28" spans="1:10" x14ac:dyDescent="0.3">
      <c r="A28" s="5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7" t="s">
        <v>43</v>
      </c>
      <c r="H28" s="1" t="s">
        <v>44</v>
      </c>
    </row>
    <row r="29" spans="1:10" x14ac:dyDescent="0.3">
      <c r="A29" t="s">
        <v>30</v>
      </c>
      <c r="B29" s="3">
        <v>0.16387731481481482</v>
      </c>
      <c r="C29" s="3">
        <v>0.16387731481481482</v>
      </c>
      <c r="D29" s="4">
        <f>C29-C29</f>
        <v>0</v>
      </c>
      <c r="E29" s="2">
        <v>21.38551</v>
      </c>
      <c r="F29" s="3">
        <v>0.60484953703703703</v>
      </c>
      <c r="G29" s="12">
        <v>1</v>
      </c>
      <c r="H29" s="2">
        <v>1</v>
      </c>
    </row>
    <row r="30" spans="1:10" x14ac:dyDescent="0.3">
      <c r="A30" t="s">
        <v>6</v>
      </c>
      <c r="B30" s="3">
        <v>0.13946759259259259</v>
      </c>
      <c r="C30" s="3">
        <v>0.17893518518518517</v>
      </c>
      <c r="D30" s="4">
        <f>C30-C29</f>
        <v>1.5057870370370346E-2</v>
      </c>
      <c r="E30" s="2">
        <v>17.896899999999999</v>
      </c>
      <c r="F30" s="3">
        <v>0.58043981481481477</v>
      </c>
      <c r="G30" s="12">
        <v>1.28298755186722</v>
      </c>
      <c r="H30" s="2">
        <v>2</v>
      </c>
    </row>
    <row r="31" spans="1:10" x14ac:dyDescent="0.3">
      <c r="A31" t="s">
        <v>31</v>
      </c>
      <c r="B31" s="3">
        <v>0.15615740740740741</v>
      </c>
      <c r="C31" s="3">
        <v>0.18336805555555555</v>
      </c>
      <c r="D31" s="4">
        <f t="shared" ref="D31:D34" si="1">C31-C30</f>
        <v>4.4328703703703787E-3</v>
      </c>
      <c r="E31" s="2">
        <v>17.145479999999999</v>
      </c>
      <c r="F31" s="3">
        <v>0.59712962962962968</v>
      </c>
      <c r="G31" s="12">
        <v>1.17425140824192</v>
      </c>
      <c r="H31" s="2">
        <v>3</v>
      </c>
    </row>
    <row r="32" spans="1:10" x14ac:dyDescent="0.3">
      <c r="A32" t="s">
        <v>32</v>
      </c>
      <c r="B32" s="3">
        <v>0.17693287037037039</v>
      </c>
      <c r="C32" s="3">
        <v>0.19342592592592592</v>
      </c>
      <c r="D32" s="4">
        <f t="shared" si="1"/>
        <v>1.005787037037037E-2</v>
      </c>
      <c r="E32" s="2">
        <v>15.814410000000001</v>
      </c>
      <c r="F32" s="3">
        <v>0.61790509259259252</v>
      </c>
      <c r="G32" s="12">
        <v>1.0932164584287301</v>
      </c>
      <c r="H32" s="2">
        <v>4</v>
      </c>
    </row>
    <row r="33" spans="1:8" x14ac:dyDescent="0.3">
      <c r="A33" t="s">
        <v>9</v>
      </c>
      <c r="B33" s="3">
        <v>0.14787037037037037</v>
      </c>
      <c r="C33" s="3">
        <v>0.19410879629629629</v>
      </c>
      <c r="D33" s="4">
        <f t="shared" si="1"/>
        <v>6.8287037037037535E-4</v>
      </c>
      <c r="E33" s="2">
        <v>15.728619999999999</v>
      </c>
      <c r="F33" s="3">
        <v>0.58884259259259253</v>
      </c>
      <c r="G33" s="12">
        <v>1.31269567939887</v>
      </c>
      <c r="H33" s="2">
        <v>5</v>
      </c>
    </row>
    <row r="34" spans="1:8" x14ac:dyDescent="0.3">
      <c r="A34" t="s">
        <v>29</v>
      </c>
      <c r="B34" s="3">
        <v>0.15869212962962961</v>
      </c>
      <c r="C34" s="3">
        <v>0.1942824074074074</v>
      </c>
      <c r="D34" s="4">
        <f t="shared" si="1"/>
        <v>1.7361111111111049E-4</v>
      </c>
      <c r="E34" s="2">
        <v>15.70665</v>
      </c>
      <c r="F34" s="3">
        <v>0.59966435185185185</v>
      </c>
      <c r="G34" s="12">
        <v>1.2242724819488</v>
      </c>
      <c r="H34" s="2">
        <v>6</v>
      </c>
    </row>
    <row r="35" spans="1:8" x14ac:dyDescent="0.3">
      <c r="B35" s="3"/>
      <c r="C35" s="3"/>
      <c r="D35" s="4"/>
      <c r="E35" s="2"/>
      <c r="F35" s="3"/>
      <c r="G35" s="12"/>
    </row>
    <row r="36" spans="1:8" x14ac:dyDescent="0.3">
      <c r="B36" s="2"/>
      <c r="C36" s="2"/>
      <c r="D36" s="4"/>
      <c r="E3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"/>
  <sheetViews>
    <sheetView workbookViewId="0">
      <selection sqref="A1:XFD1048576"/>
    </sheetView>
  </sheetViews>
  <sheetFormatPr defaultColWidth="11.19921875" defaultRowHeight="15.6" outlineLevelCol="1" x14ac:dyDescent="0.3"/>
  <cols>
    <col min="1" max="1" width="13" customWidth="1"/>
    <col min="5" max="5" width="12.296875" bestFit="1" customWidth="1"/>
    <col min="9" max="9" width="12.5" style="2" bestFit="1" customWidth="1"/>
    <col min="10" max="13" width="5.796875" hidden="1" customWidth="1" outlineLevel="1"/>
    <col min="14" max="14" width="4.69921875" hidden="1" customWidth="1" outlineLevel="1"/>
    <col min="15" max="15" width="5.19921875" style="2" hidden="1" customWidth="1" outlineLevel="1"/>
    <col min="16" max="21" width="0" hidden="1" customWidth="1" outlineLevel="1"/>
    <col min="22" max="22" width="10.796875" collapsed="1"/>
  </cols>
  <sheetData>
    <row r="1" spans="1:17" x14ac:dyDescent="0.3">
      <c r="A1" s="5" t="s">
        <v>16</v>
      </c>
      <c r="B1" s="1" t="s">
        <v>26</v>
      </c>
      <c r="C1" s="2"/>
      <c r="D1" s="2"/>
      <c r="E1" s="2"/>
      <c r="F1" s="2"/>
    </row>
    <row r="2" spans="1:17" x14ac:dyDescent="0.3">
      <c r="A2" s="5" t="s">
        <v>17</v>
      </c>
      <c r="B2" s="1" t="s">
        <v>22</v>
      </c>
      <c r="C2" s="2"/>
      <c r="D2" s="2"/>
      <c r="E2" s="2"/>
      <c r="F2" s="2"/>
    </row>
    <row r="3" spans="1:17" x14ac:dyDescent="0.3">
      <c r="A3" s="5" t="s">
        <v>19</v>
      </c>
      <c r="B3" s="6">
        <v>0.43402777777777773</v>
      </c>
      <c r="C3" s="2"/>
      <c r="D3" s="2"/>
      <c r="E3" s="2"/>
      <c r="F3" s="2"/>
    </row>
    <row r="4" spans="1:17" x14ac:dyDescent="0.3">
      <c r="B4" s="2"/>
      <c r="C4" s="2"/>
      <c r="D4" s="2"/>
      <c r="E4" s="2"/>
      <c r="F4" s="2"/>
      <c r="J4" s="1" t="s">
        <v>61</v>
      </c>
      <c r="K4" s="1"/>
      <c r="L4" s="1"/>
      <c r="M4" s="1"/>
      <c r="Q4" s="1" t="s">
        <v>61</v>
      </c>
    </row>
    <row r="5" spans="1:17" x14ac:dyDescent="0.3">
      <c r="A5" s="1" t="s">
        <v>12</v>
      </c>
      <c r="B5" s="1" t="s">
        <v>13</v>
      </c>
      <c r="C5" s="1" t="s">
        <v>14</v>
      </c>
      <c r="D5" s="1" t="s">
        <v>15</v>
      </c>
      <c r="E5" s="21" t="s">
        <v>62</v>
      </c>
      <c r="F5" s="2"/>
      <c r="J5" s="5" t="s">
        <v>15</v>
      </c>
      <c r="K5" s="5"/>
      <c r="L5" s="5"/>
      <c r="M5" s="5"/>
      <c r="Q5" s="1" t="s">
        <v>62</v>
      </c>
    </row>
    <row r="6" spans="1:17" x14ac:dyDescent="0.3">
      <c r="A6" s="19">
        <v>1</v>
      </c>
      <c r="B6" s="19">
        <v>2.0699999999999998</v>
      </c>
      <c r="C6" s="19">
        <v>121</v>
      </c>
      <c r="D6" s="2">
        <f>AVERAGE(J6:N6)</f>
        <v>96</v>
      </c>
      <c r="E6" s="20">
        <f>AVERAGE(Q6:T6)</f>
        <v>20.100000000000001</v>
      </c>
      <c r="F6" s="2"/>
      <c r="J6" s="2">
        <v>96</v>
      </c>
      <c r="K6" s="2"/>
      <c r="L6" s="2"/>
      <c r="M6" s="2"/>
      <c r="N6" s="2"/>
      <c r="Q6" s="20">
        <v>20.100000000000001</v>
      </c>
    </row>
    <row r="7" spans="1:17" x14ac:dyDescent="0.3">
      <c r="A7" s="19">
        <v>2</v>
      </c>
      <c r="B7" s="19">
        <v>2.27</v>
      </c>
      <c r="C7" s="19">
        <v>113</v>
      </c>
      <c r="D7" s="2">
        <f t="shared" ref="D7:D19" si="0">AVERAGE(J7:N7)</f>
        <v>96</v>
      </c>
      <c r="E7" s="20">
        <f t="shared" ref="E7:E19" si="1">AVERAGE(Q7:T7)</f>
        <v>20.100000000000001</v>
      </c>
      <c r="J7" s="2">
        <v>96</v>
      </c>
      <c r="K7" s="2"/>
      <c r="L7" s="2"/>
      <c r="M7" s="2"/>
      <c r="N7" s="2"/>
      <c r="Q7" s="20">
        <v>20.100000000000001</v>
      </c>
    </row>
    <row r="8" spans="1:17" x14ac:dyDescent="0.3">
      <c r="A8" s="19">
        <v>3</v>
      </c>
      <c r="B8" s="19">
        <v>1.37</v>
      </c>
      <c r="C8" s="19">
        <v>36</v>
      </c>
      <c r="D8" s="2">
        <f t="shared" si="0"/>
        <v>101</v>
      </c>
      <c r="E8" s="20">
        <f t="shared" si="1"/>
        <v>20.399999999999999</v>
      </c>
      <c r="J8" s="2">
        <v>101</v>
      </c>
      <c r="K8" s="2"/>
      <c r="L8" s="2"/>
      <c r="M8" s="2"/>
      <c r="N8" s="2"/>
      <c r="Q8" s="20">
        <v>20.399999999999999</v>
      </c>
    </row>
    <row r="9" spans="1:17" x14ac:dyDescent="0.3">
      <c r="A9" s="19">
        <v>4</v>
      </c>
      <c r="B9" s="19">
        <v>0.95</v>
      </c>
      <c r="C9" s="19">
        <v>21</v>
      </c>
      <c r="D9" s="2">
        <f t="shared" si="0"/>
        <v>102</v>
      </c>
      <c r="E9" s="20">
        <f t="shared" si="1"/>
        <v>21</v>
      </c>
      <c r="J9" s="2">
        <v>102</v>
      </c>
      <c r="K9" s="2"/>
      <c r="L9" s="2"/>
      <c r="M9" s="2"/>
      <c r="N9" s="2"/>
      <c r="Q9" s="20">
        <v>21</v>
      </c>
    </row>
    <row r="10" spans="1:17" x14ac:dyDescent="0.3">
      <c r="A10" s="19">
        <v>5</v>
      </c>
      <c r="B10" s="19">
        <v>1.1100000000000001</v>
      </c>
      <c r="C10" s="19">
        <v>352</v>
      </c>
      <c r="D10" s="2">
        <f t="shared" si="0"/>
        <v>101</v>
      </c>
      <c r="E10" s="20">
        <f t="shared" si="1"/>
        <v>20.3</v>
      </c>
      <c r="J10" s="2">
        <v>101</v>
      </c>
      <c r="K10" s="2"/>
      <c r="L10" s="2"/>
      <c r="M10" s="2"/>
      <c r="N10" s="2"/>
      <c r="Q10" s="20">
        <v>20.3</v>
      </c>
    </row>
    <row r="11" spans="1:17" x14ac:dyDescent="0.3">
      <c r="A11" s="19">
        <v>6</v>
      </c>
      <c r="B11" s="19">
        <v>15.91</v>
      </c>
      <c r="C11" s="19">
        <v>335</v>
      </c>
      <c r="D11" s="2">
        <f t="shared" si="0"/>
        <v>107</v>
      </c>
      <c r="E11" s="20">
        <f t="shared" si="1"/>
        <v>20.3</v>
      </c>
      <c r="J11" s="2">
        <v>107</v>
      </c>
      <c r="K11" s="2"/>
      <c r="L11" s="2"/>
      <c r="M11" s="2"/>
      <c r="N11" s="2"/>
      <c r="Q11" s="20">
        <v>20.3</v>
      </c>
    </row>
    <row r="12" spans="1:17" x14ac:dyDescent="0.3">
      <c r="A12" s="19">
        <v>7</v>
      </c>
      <c r="B12" s="19">
        <v>1.28</v>
      </c>
      <c r="C12" s="19">
        <v>261</v>
      </c>
      <c r="D12" s="2">
        <f t="shared" si="0"/>
        <v>107</v>
      </c>
      <c r="E12" s="20">
        <f t="shared" si="1"/>
        <v>20.399999999999999</v>
      </c>
      <c r="F12" s="2"/>
      <c r="J12" s="2">
        <v>107</v>
      </c>
      <c r="K12" s="2"/>
      <c r="L12" s="2"/>
      <c r="M12" s="2"/>
      <c r="Q12" s="20">
        <v>20.399999999999999</v>
      </c>
    </row>
    <row r="13" spans="1:17" x14ac:dyDescent="0.3">
      <c r="A13" s="19">
        <v>8</v>
      </c>
      <c r="B13" s="19">
        <v>6.83</v>
      </c>
      <c r="C13" s="19">
        <v>202</v>
      </c>
      <c r="D13" s="2">
        <f t="shared" si="0"/>
        <v>116</v>
      </c>
      <c r="E13" s="20">
        <f t="shared" si="1"/>
        <v>18.899999999999999</v>
      </c>
      <c r="F13" s="1"/>
      <c r="G13" s="5"/>
      <c r="H13" s="5"/>
      <c r="J13" s="2">
        <v>116</v>
      </c>
      <c r="K13" s="2"/>
      <c r="L13" s="2"/>
      <c r="M13" s="2"/>
      <c r="Q13" s="20">
        <v>18.899999999999999</v>
      </c>
    </row>
    <row r="14" spans="1:17" x14ac:dyDescent="0.3">
      <c r="A14" s="19">
        <v>9</v>
      </c>
      <c r="B14" s="19">
        <v>5.31</v>
      </c>
      <c r="C14" s="19">
        <v>126</v>
      </c>
      <c r="D14" s="2">
        <f t="shared" si="0"/>
        <v>97</v>
      </c>
      <c r="E14" s="20">
        <f t="shared" si="1"/>
        <v>15.7</v>
      </c>
      <c r="F14" s="1"/>
      <c r="G14" s="5"/>
      <c r="H14" s="5"/>
      <c r="J14" s="2">
        <v>97</v>
      </c>
      <c r="K14" s="2"/>
      <c r="L14" s="2"/>
      <c r="M14" s="2"/>
      <c r="Q14" s="20">
        <v>15.7</v>
      </c>
    </row>
    <row r="15" spans="1:17" x14ac:dyDescent="0.3">
      <c r="A15" s="19">
        <v>10</v>
      </c>
      <c r="B15" s="19">
        <v>1.95</v>
      </c>
      <c r="C15" s="19">
        <v>242</v>
      </c>
      <c r="D15" s="2">
        <f t="shared" si="0"/>
        <v>91</v>
      </c>
      <c r="E15" s="20">
        <f t="shared" si="1"/>
        <v>14.5</v>
      </c>
      <c r="F15" s="1"/>
      <c r="G15" s="5"/>
      <c r="H15" s="5"/>
      <c r="J15" s="2">
        <v>91</v>
      </c>
      <c r="K15" s="2"/>
      <c r="L15" s="2"/>
      <c r="M15" s="2"/>
      <c r="Q15" s="20">
        <v>14.5</v>
      </c>
    </row>
    <row r="16" spans="1:17" x14ac:dyDescent="0.3">
      <c r="A16" s="19">
        <v>11</v>
      </c>
      <c r="B16" s="19">
        <v>0.41</v>
      </c>
      <c r="C16" s="19">
        <v>225</v>
      </c>
      <c r="D16" s="2">
        <f t="shared" si="0"/>
        <v>91</v>
      </c>
      <c r="E16" s="20">
        <f t="shared" si="1"/>
        <v>14.5</v>
      </c>
      <c r="F16" s="1"/>
      <c r="G16" s="5"/>
      <c r="H16" s="5"/>
      <c r="J16" s="2">
        <v>91</v>
      </c>
      <c r="K16" s="2"/>
      <c r="L16" s="2"/>
      <c r="M16" s="2"/>
      <c r="Q16" s="20">
        <v>14.5</v>
      </c>
    </row>
    <row r="17" spans="1:17" x14ac:dyDescent="0.3">
      <c r="A17" s="19">
        <v>12</v>
      </c>
      <c r="B17" s="19">
        <v>0.17</v>
      </c>
      <c r="C17" s="19">
        <v>173</v>
      </c>
      <c r="D17" s="2">
        <f t="shared" si="0"/>
        <v>91</v>
      </c>
      <c r="E17" s="20">
        <f t="shared" si="1"/>
        <v>14.5</v>
      </c>
      <c r="F17" s="1"/>
      <c r="G17" s="5"/>
      <c r="H17" s="5"/>
      <c r="J17" s="2">
        <v>91</v>
      </c>
      <c r="K17" s="2"/>
      <c r="L17" s="2"/>
      <c r="M17" s="2"/>
      <c r="Q17" s="20">
        <v>14.5</v>
      </c>
    </row>
    <row r="18" spans="1:17" x14ac:dyDescent="0.3">
      <c r="A18" s="19">
        <v>13</v>
      </c>
      <c r="B18" s="19">
        <v>5.09</v>
      </c>
      <c r="C18" s="19">
        <v>139</v>
      </c>
      <c r="D18" s="2">
        <f t="shared" si="0"/>
        <v>89</v>
      </c>
      <c r="E18" s="20">
        <f t="shared" si="1"/>
        <v>14.9</v>
      </c>
      <c r="F18" s="2"/>
      <c r="J18" s="2">
        <v>89</v>
      </c>
      <c r="K18" s="2"/>
      <c r="L18" s="2"/>
      <c r="M18" s="2"/>
      <c r="Q18" s="20">
        <v>14.9</v>
      </c>
    </row>
    <row r="19" spans="1:17" x14ac:dyDescent="0.3">
      <c r="A19" s="19">
        <v>14</v>
      </c>
      <c r="B19" s="19">
        <v>1.39</v>
      </c>
      <c r="C19" s="19">
        <v>121</v>
      </c>
      <c r="D19" s="2">
        <f t="shared" si="0"/>
        <v>108</v>
      </c>
      <c r="E19" s="20">
        <f t="shared" si="1"/>
        <v>15.6</v>
      </c>
      <c r="F19" s="1"/>
      <c r="G19" s="5"/>
      <c r="H19" s="5"/>
      <c r="J19" s="2">
        <v>108</v>
      </c>
      <c r="K19" s="2"/>
      <c r="L19" s="2"/>
      <c r="M19" s="2"/>
      <c r="Q19" s="20">
        <v>15.6</v>
      </c>
    </row>
    <row r="20" spans="1:17" x14ac:dyDescent="0.3">
      <c r="A20" s="18"/>
      <c r="B20" s="18"/>
      <c r="C20" s="18"/>
      <c r="D20" s="18"/>
      <c r="F20" s="1"/>
      <c r="G20" s="5"/>
      <c r="H20" s="5"/>
      <c r="Q20" s="2"/>
    </row>
    <row r="21" spans="1:17" x14ac:dyDescent="0.3">
      <c r="A21" s="1" t="s">
        <v>20</v>
      </c>
      <c r="B21" s="1">
        <f>SUM(B6:B20)</f>
        <v>46.11</v>
      </c>
      <c r="C21" s="18"/>
      <c r="D21" s="18"/>
      <c r="E21" s="21">
        <f>SUMPRODUCT(B6:B19,E6:E19)/SUM(B6:B19)</f>
        <v>18.508219475168076</v>
      </c>
      <c r="F21" s="1"/>
      <c r="G21" s="5"/>
      <c r="H21" s="5"/>
      <c r="Q21" s="2"/>
    </row>
    <row r="22" spans="1:17" x14ac:dyDescent="0.3">
      <c r="A22" s="18"/>
      <c r="B22" s="18"/>
      <c r="C22" s="18"/>
      <c r="D22" s="18"/>
      <c r="E22" s="1"/>
      <c r="F22" s="1"/>
      <c r="G22" s="5"/>
      <c r="H22" s="5"/>
    </row>
    <row r="23" spans="1:17" x14ac:dyDescent="0.3">
      <c r="A23" s="5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7" t="s">
        <v>43</v>
      </c>
      <c r="H23" s="1" t="s">
        <v>44</v>
      </c>
      <c r="I23" s="1" t="s">
        <v>60</v>
      </c>
    </row>
    <row r="24" spans="1:17" x14ac:dyDescent="0.3">
      <c r="A24" t="s">
        <v>9</v>
      </c>
      <c r="B24" s="3">
        <v>0.15115740740740741</v>
      </c>
      <c r="C24" s="3">
        <v>0.15115740740740741</v>
      </c>
      <c r="D24" s="4">
        <f>C24-C24</f>
        <v>0</v>
      </c>
      <c r="E24" s="2">
        <v>17.20956</v>
      </c>
      <c r="F24" s="3">
        <v>0.58518518518518514</v>
      </c>
      <c r="G24" s="23">
        <v>1</v>
      </c>
      <c r="H24" s="2">
        <v>1</v>
      </c>
      <c r="I24" s="22">
        <f>E24/E$21</f>
        <v>0.92983336528343807</v>
      </c>
    </row>
    <row r="25" spans="1:17" x14ac:dyDescent="0.3">
      <c r="A25" t="s">
        <v>6</v>
      </c>
      <c r="B25" s="3">
        <v>0.16324074074074074</v>
      </c>
      <c r="C25" s="3">
        <v>0.15493055555555554</v>
      </c>
      <c r="D25" s="4">
        <f>C25-C24</f>
        <v>3.7731481481481366E-3</v>
      </c>
      <c r="E25" s="2">
        <v>16.668749999999999</v>
      </c>
      <c r="F25" s="3">
        <v>0.59726851851851859</v>
      </c>
      <c r="G25" s="23">
        <v>0.94909245604083903</v>
      </c>
      <c r="H25" s="2">
        <v>2</v>
      </c>
      <c r="I25" s="22">
        <f>E25/E$21</f>
        <v>0.90061337463411661</v>
      </c>
    </row>
    <row r="26" spans="1:17" x14ac:dyDescent="0.3">
      <c r="A26" t="s">
        <v>31</v>
      </c>
      <c r="B26" s="3">
        <v>0.17916666666666667</v>
      </c>
      <c r="C26" s="3">
        <v>0.15785879629629629</v>
      </c>
      <c r="D26" s="4">
        <f t="shared" ref="D26:D27" si="2">C26-C25</f>
        <v>2.9282407407407451E-3</v>
      </c>
      <c r="E26" s="2">
        <v>16.308879999999998</v>
      </c>
      <c r="F26" s="3">
        <v>0.61319444444444449</v>
      </c>
      <c r="G26" s="23">
        <v>0.881072351421189</v>
      </c>
      <c r="H26" s="2">
        <v>3</v>
      </c>
      <c r="I26" s="22">
        <f t="shared" ref="I26:I27" si="3">E26/E$21</f>
        <v>0.88116958100054599</v>
      </c>
    </row>
    <row r="27" spans="1:17" x14ac:dyDescent="0.3">
      <c r="A27" t="s">
        <v>32</v>
      </c>
      <c r="B27" s="3">
        <v>0.20826388888888889</v>
      </c>
      <c r="C27" s="3">
        <v>0.17174768518518521</v>
      </c>
      <c r="D27" s="4">
        <f t="shared" si="2"/>
        <v>1.3888888888888923E-2</v>
      </c>
      <c r="E27" s="2">
        <v>14.83629</v>
      </c>
      <c r="F27" s="3">
        <v>0.64229166666666659</v>
      </c>
      <c r="G27" s="23">
        <v>0.82466377681449399</v>
      </c>
      <c r="H27" s="2">
        <v>4</v>
      </c>
      <c r="I27" s="22">
        <f t="shared" si="3"/>
        <v>0.80160547155307982</v>
      </c>
    </row>
    <row r="28" spans="1:17" x14ac:dyDescent="0.3">
      <c r="A28" t="s">
        <v>29</v>
      </c>
      <c r="B28" s="3" t="s">
        <v>59</v>
      </c>
      <c r="C28" s="3"/>
      <c r="D28" s="11"/>
      <c r="E28" s="2"/>
      <c r="F28" s="3"/>
      <c r="H28" s="2">
        <v>7</v>
      </c>
      <c r="I28" s="22"/>
    </row>
    <row r="29" spans="1:17" x14ac:dyDescent="0.3">
      <c r="A29" t="s">
        <v>30</v>
      </c>
      <c r="B29" s="3" t="s">
        <v>59</v>
      </c>
      <c r="C29" s="3"/>
      <c r="D29" s="11"/>
      <c r="E29" s="2"/>
      <c r="F29" s="3"/>
      <c r="H29" s="2">
        <v>7</v>
      </c>
      <c r="I29" s="22"/>
    </row>
    <row r="30" spans="1:17" x14ac:dyDescent="0.3">
      <c r="B30" s="2"/>
      <c r="C30" s="2"/>
      <c r="D30" s="2"/>
      <c r="E30" s="2"/>
      <c r="F30" s="2"/>
    </row>
    <row r="31" spans="1:17" x14ac:dyDescent="0.3">
      <c r="B31" s="2"/>
      <c r="C31" s="2"/>
      <c r="D31" s="2"/>
      <c r="E31" s="2"/>
      <c r="F31" s="2"/>
    </row>
    <row r="32" spans="1:17" x14ac:dyDescent="0.3">
      <c r="B32" s="2"/>
      <c r="C32" s="2"/>
      <c r="D32" s="2"/>
      <c r="E32" s="2"/>
      <c r="F3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workbookViewId="0">
      <selection activeCell="F31" sqref="F31"/>
    </sheetView>
  </sheetViews>
  <sheetFormatPr defaultColWidth="11.19921875" defaultRowHeight="15.6" outlineLevelCol="1" x14ac:dyDescent="0.3"/>
  <cols>
    <col min="1" max="1" width="13" customWidth="1"/>
    <col min="5" max="6" width="12.296875" bestFit="1" customWidth="1"/>
    <col min="9" max="9" width="12.5" style="2" bestFit="1" customWidth="1"/>
    <col min="10" max="10" width="5.796875" hidden="1" customWidth="1" outlineLevel="1"/>
    <col min="11" max="11" width="4.796875" hidden="1" customWidth="1" outlineLevel="1"/>
    <col min="12" max="12" width="5.296875" hidden="1" customWidth="1" outlineLevel="1"/>
    <col min="13" max="13" width="5.19921875" hidden="1" customWidth="1" outlineLevel="1"/>
    <col min="14" max="14" width="5.796875" hidden="1" customWidth="1" outlineLevel="1"/>
    <col min="15" max="15" width="5.19921875" style="2" hidden="1" customWidth="1" outlineLevel="1"/>
    <col min="16" max="16" width="10.796875" hidden="1" customWidth="1" outlineLevel="1"/>
    <col min="17" max="17" width="6.19921875" hidden="1" customWidth="1" outlineLevel="1"/>
    <col min="18" max="18" width="4.796875" hidden="1" customWidth="1" outlineLevel="1"/>
    <col min="19" max="19" width="5.296875" hidden="1" customWidth="1" outlineLevel="1"/>
    <col min="20" max="20" width="5.19921875" hidden="1" customWidth="1" outlineLevel="1"/>
    <col min="21" max="21" width="5.796875" hidden="1" customWidth="1" outlineLevel="1"/>
    <col min="22" max="22" width="10.796875" collapsed="1"/>
  </cols>
  <sheetData>
    <row r="1" spans="1:21" x14ac:dyDescent="0.3">
      <c r="A1" s="5" t="s">
        <v>16</v>
      </c>
      <c r="B1" s="1" t="s">
        <v>26</v>
      </c>
      <c r="C1" s="2"/>
      <c r="D1" s="2"/>
      <c r="E1" s="2"/>
      <c r="F1" s="2"/>
    </row>
    <row r="2" spans="1:21" x14ac:dyDescent="0.3">
      <c r="A2" s="5" t="s">
        <v>17</v>
      </c>
      <c r="B2" s="1" t="s">
        <v>23</v>
      </c>
      <c r="C2" s="2"/>
      <c r="D2" s="2"/>
      <c r="E2" s="2"/>
      <c r="F2" s="2"/>
    </row>
    <row r="3" spans="1:21" x14ac:dyDescent="0.3">
      <c r="A3" s="5" t="s">
        <v>19</v>
      </c>
      <c r="B3" s="6">
        <v>0.42708333333333331</v>
      </c>
      <c r="C3" s="2"/>
      <c r="D3" s="2"/>
      <c r="E3" s="2"/>
      <c r="F3" s="2"/>
    </row>
    <row r="4" spans="1:21" x14ac:dyDescent="0.3">
      <c r="B4" s="2"/>
      <c r="C4" s="2"/>
      <c r="D4" s="2"/>
      <c r="E4" s="2"/>
      <c r="F4" s="2"/>
      <c r="J4" s="1" t="s">
        <v>61</v>
      </c>
      <c r="K4" s="1" t="s">
        <v>9</v>
      </c>
      <c r="L4" s="1" t="s">
        <v>29</v>
      </c>
      <c r="M4" s="1" t="s">
        <v>31</v>
      </c>
      <c r="N4" s="1" t="s">
        <v>32</v>
      </c>
      <c r="Q4" s="1" t="s">
        <v>61</v>
      </c>
      <c r="R4" s="1" t="s">
        <v>9</v>
      </c>
      <c r="S4" s="1" t="s">
        <v>29</v>
      </c>
      <c r="T4" s="1" t="s">
        <v>31</v>
      </c>
      <c r="U4" s="1" t="s">
        <v>32</v>
      </c>
    </row>
    <row r="5" spans="1:21" x14ac:dyDescent="0.3">
      <c r="A5" s="1" t="s">
        <v>12</v>
      </c>
      <c r="B5" s="1" t="s">
        <v>13</v>
      </c>
      <c r="C5" s="1" t="s">
        <v>14</v>
      </c>
      <c r="D5" s="1" t="s">
        <v>15</v>
      </c>
      <c r="E5" s="21" t="s">
        <v>62</v>
      </c>
      <c r="F5" s="2"/>
      <c r="J5" s="5" t="s">
        <v>15</v>
      </c>
      <c r="K5" s="25" t="s">
        <v>64</v>
      </c>
      <c r="L5" s="5"/>
      <c r="M5" s="5"/>
      <c r="Q5" s="1" t="s">
        <v>62</v>
      </c>
    </row>
    <row r="6" spans="1:21" x14ac:dyDescent="0.3">
      <c r="A6" s="2">
        <v>1</v>
      </c>
      <c r="B6" s="2">
        <v>2.0699999999999998</v>
      </c>
      <c r="C6" s="2">
        <v>121</v>
      </c>
      <c r="D6" s="2">
        <f>AVERAGE(J6:O6)</f>
        <v>111</v>
      </c>
      <c r="E6" s="20">
        <f>AVERAGE(Q6:T6)</f>
        <v>20</v>
      </c>
      <c r="F6" s="2"/>
      <c r="J6" s="2">
        <v>111</v>
      </c>
      <c r="K6" s="2"/>
      <c r="L6" s="2"/>
      <c r="M6" s="2"/>
      <c r="N6" s="2"/>
      <c r="Q6" s="2">
        <v>20</v>
      </c>
    </row>
    <row r="7" spans="1:21" x14ac:dyDescent="0.3">
      <c r="A7" s="2">
        <v>2</v>
      </c>
      <c r="B7" s="2">
        <v>0.91</v>
      </c>
      <c r="C7" s="2">
        <v>104</v>
      </c>
      <c r="D7" s="2">
        <f t="shared" ref="D7:D19" si="0">AVERAGE(J7:O7)</f>
        <v>111</v>
      </c>
      <c r="E7" s="20">
        <f t="shared" ref="E7:E19" si="1">AVERAGE(Q7:T7)</f>
        <v>20</v>
      </c>
      <c r="J7" s="2">
        <v>111</v>
      </c>
      <c r="K7" s="2"/>
      <c r="L7" s="2"/>
      <c r="M7" s="2"/>
      <c r="N7" s="2"/>
      <c r="Q7" s="2">
        <v>20</v>
      </c>
    </row>
    <row r="8" spans="1:21" x14ac:dyDescent="0.3">
      <c r="A8" s="2">
        <v>3</v>
      </c>
      <c r="B8" s="2">
        <v>3.53</v>
      </c>
      <c r="C8" s="2">
        <v>292</v>
      </c>
      <c r="D8" s="2">
        <f t="shared" si="0"/>
        <v>111</v>
      </c>
      <c r="E8" s="20">
        <f t="shared" si="1"/>
        <v>20.5</v>
      </c>
      <c r="J8" s="2">
        <v>111</v>
      </c>
      <c r="K8" s="2"/>
      <c r="L8" s="2"/>
      <c r="M8" s="2"/>
      <c r="N8" s="2"/>
      <c r="Q8" s="2">
        <v>20.5</v>
      </c>
    </row>
    <row r="9" spans="1:21" x14ac:dyDescent="0.3">
      <c r="A9" s="2">
        <v>4</v>
      </c>
      <c r="B9" s="2">
        <v>5.31</v>
      </c>
      <c r="C9" s="2">
        <v>327</v>
      </c>
      <c r="D9" s="2">
        <f t="shared" si="0"/>
        <v>106</v>
      </c>
      <c r="E9" s="20">
        <f t="shared" si="1"/>
        <v>19.2</v>
      </c>
      <c r="J9" s="2">
        <v>106</v>
      </c>
      <c r="K9" s="2"/>
      <c r="L9" s="2"/>
      <c r="M9" s="2"/>
      <c r="N9" s="2"/>
      <c r="Q9" s="2">
        <v>19.2</v>
      </c>
    </row>
    <row r="10" spans="1:21" x14ac:dyDescent="0.3">
      <c r="A10" s="2">
        <v>5</v>
      </c>
      <c r="B10" s="2">
        <v>0.17</v>
      </c>
      <c r="C10" s="2">
        <v>353</v>
      </c>
      <c r="D10" s="2">
        <f t="shared" si="0"/>
        <v>107</v>
      </c>
      <c r="E10" s="20">
        <f t="shared" si="1"/>
        <v>18.8</v>
      </c>
      <c r="J10" s="2">
        <v>107</v>
      </c>
      <c r="K10" s="2"/>
      <c r="L10" s="2"/>
      <c r="M10" s="2"/>
      <c r="N10" s="2"/>
      <c r="Q10" s="2">
        <v>18.8</v>
      </c>
    </row>
    <row r="11" spans="1:21" x14ac:dyDescent="0.3">
      <c r="A11" s="2">
        <v>6</v>
      </c>
      <c r="B11" s="2">
        <v>0.41</v>
      </c>
      <c r="C11" s="2">
        <v>45</v>
      </c>
      <c r="D11" s="2">
        <f t="shared" si="0"/>
        <v>107</v>
      </c>
      <c r="E11" s="20">
        <f t="shared" si="1"/>
        <v>18.260000000000002</v>
      </c>
      <c r="J11" s="2">
        <v>107</v>
      </c>
      <c r="K11" s="2"/>
      <c r="L11" s="2"/>
      <c r="M11" s="2"/>
      <c r="N11" s="2"/>
      <c r="Q11" s="2">
        <v>18.260000000000002</v>
      </c>
    </row>
    <row r="12" spans="1:21" x14ac:dyDescent="0.3">
      <c r="A12" s="2">
        <v>7</v>
      </c>
      <c r="B12" s="2">
        <v>1.78</v>
      </c>
      <c r="C12" s="2">
        <v>56</v>
      </c>
      <c r="D12" s="2">
        <f t="shared" si="0"/>
        <v>110</v>
      </c>
      <c r="E12" s="20">
        <f t="shared" si="1"/>
        <v>19.600000000000001</v>
      </c>
      <c r="F12" s="2"/>
      <c r="J12" s="2">
        <v>110</v>
      </c>
      <c r="K12" s="2"/>
      <c r="L12" s="2"/>
      <c r="M12" s="2"/>
      <c r="Q12" s="2">
        <v>19.600000000000001</v>
      </c>
    </row>
    <row r="13" spans="1:21" x14ac:dyDescent="0.3">
      <c r="A13" s="2">
        <v>8</v>
      </c>
      <c r="B13" s="2">
        <v>6.46</v>
      </c>
      <c r="C13" s="2">
        <v>120</v>
      </c>
      <c r="D13" s="2">
        <f t="shared" si="0"/>
        <v>112</v>
      </c>
      <c r="E13" s="20">
        <f t="shared" si="1"/>
        <v>21.4</v>
      </c>
      <c r="F13" s="1"/>
      <c r="G13" s="5"/>
      <c r="H13" s="5"/>
      <c r="J13" s="2">
        <v>112</v>
      </c>
      <c r="K13" s="2"/>
      <c r="L13" s="2"/>
      <c r="M13" s="2"/>
      <c r="Q13" s="2">
        <v>21.4</v>
      </c>
    </row>
    <row r="14" spans="1:21" x14ac:dyDescent="0.3">
      <c r="A14" s="2">
        <v>9</v>
      </c>
      <c r="B14" s="2">
        <v>0.36</v>
      </c>
      <c r="C14" s="2">
        <v>182</v>
      </c>
      <c r="D14" s="2">
        <f t="shared" si="0"/>
        <v>112</v>
      </c>
      <c r="E14" s="20">
        <f t="shared" si="1"/>
        <v>21</v>
      </c>
      <c r="F14" s="1"/>
      <c r="G14" s="5"/>
      <c r="H14" s="5"/>
      <c r="J14" s="2">
        <v>112</v>
      </c>
      <c r="K14" s="2"/>
      <c r="L14" s="2"/>
      <c r="M14" s="2"/>
      <c r="Q14" s="2">
        <v>21</v>
      </c>
    </row>
    <row r="15" spans="1:21" x14ac:dyDescent="0.3">
      <c r="A15" s="2">
        <v>10</v>
      </c>
      <c r="B15" s="2">
        <v>1.46</v>
      </c>
      <c r="C15" s="2">
        <v>238</v>
      </c>
      <c r="D15" s="2">
        <f t="shared" si="0"/>
        <v>106</v>
      </c>
      <c r="E15" s="20">
        <f t="shared" si="1"/>
        <v>19.5</v>
      </c>
      <c r="F15" s="1"/>
      <c r="G15" s="5"/>
      <c r="H15" s="5"/>
      <c r="J15" s="2">
        <v>106</v>
      </c>
      <c r="K15" s="2"/>
      <c r="L15" s="2"/>
      <c r="M15" s="2"/>
      <c r="Q15" s="2">
        <v>19.5</v>
      </c>
    </row>
    <row r="16" spans="1:21" x14ac:dyDescent="0.3">
      <c r="A16" s="2">
        <v>11</v>
      </c>
      <c r="B16" s="2">
        <v>2.02</v>
      </c>
      <c r="C16" s="2">
        <v>297</v>
      </c>
      <c r="D16" s="2">
        <f t="shared" si="0"/>
        <v>102</v>
      </c>
      <c r="E16" s="20">
        <f t="shared" si="1"/>
        <v>19.14</v>
      </c>
      <c r="F16" s="1"/>
      <c r="G16" s="5"/>
      <c r="H16" s="5"/>
      <c r="J16" s="2">
        <v>102</v>
      </c>
      <c r="K16" s="2"/>
      <c r="L16" s="2"/>
      <c r="M16" s="2"/>
      <c r="Q16" s="2">
        <v>19.14</v>
      </c>
    </row>
    <row r="17" spans="1:17" x14ac:dyDescent="0.3">
      <c r="A17" s="2">
        <v>12</v>
      </c>
      <c r="B17" s="2">
        <v>0.88</v>
      </c>
      <c r="C17" s="2">
        <v>247</v>
      </c>
      <c r="D17" s="2">
        <f t="shared" si="0"/>
        <v>104</v>
      </c>
      <c r="E17" s="20">
        <f t="shared" si="1"/>
        <v>19.8</v>
      </c>
      <c r="F17" s="1"/>
      <c r="G17" s="5"/>
      <c r="H17" s="5"/>
      <c r="J17" s="2">
        <v>104</v>
      </c>
      <c r="K17" s="2"/>
      <c r="L17" s="2"/>
      <c r="M17" s="2"/>
      <c r="Q17" s="2">
        <v>19.8</v>
      </c>
    </row>
    <row r="18" spans="1:17" x14ac:dyDescent="0.3">
      <c r="A18" s="2">
        <v>13</v>
      </c>
      <c r="B18" s="2">
        <v>1.53</v>
      </c>
      <c r="C18" s="2">
        <v>187</v>
      </c>
      <c r="D18" s="2">
        <f t="shared" si="0"/>
        <v>119</v>
      </c>
      <c r="E18" s="20">
        <f t="shared" si="1"/>
        <v>18.5</v>
      </c>
      <c r="F18" s="2"/>
      <c r="J18" s="2">
        <v>119</v>
      </c>
      <c r="K18" s="2"/>
      <c r="L18" s="2"/>
      <c r="M18" s="2"/>
      <c r="Q18" s="2">
        <v>18.5</v>
      </c>
    </row>
    <row r="19" spans="1:17" x14ac:dyDescent="0.3">
      <c r="A19" s="2" t="s">
        <v>63</v>
      </c>
      <c r="B19" s="2">
        <v>1.39</v>
      </c>
      <c r="C19" s="2">
        <v>121</v>
      </c>
      <c r="D19" s="2">
        <f t="shared" si="0"/>
        <v>112</v>
      </c>
      <c r="E19" s="20">
        <f t="shared" si="1"/>
        <v>18.399999999999999</v>
      </c>
      <c r="F19" s="1"/>
      <c r="G19" s="5"/>
      <c r="H19" s="5"/>
      <c r="J19" s="2">
        <v>112</v>
      </c>
      <c r="K19" s="2"/>
      <c r="L19" s="2"/>
      <c r="M19" s="2"/>
      <c r="Q19" s="2">
        <v>18.399999999999999</v>
      </c>
    </row>
    <row r="20" spans="1:17" x14ac:dyDescent="0.3">
      <c r="A20" s="18"/>
      <c r="B20" s="18"/>
      <c r="C20" s="18"/>
      <c r="D20" s="18"/>
      <c r="F20" s="1"/>
      <c r="G20" s="5"/>
      <c r="H20" s="5"/>
      <c r="Q20" s="2"/>
    </row>
    <row r="21" spans="1:17" x14ac:dyDescent="0.3">
      <c r="A21" s="1" t="s">
        <v>20</v>
      </c>
      <c r="B21" s="1">
        <f>SUM(B6:B20)</f>
        <v>28.28</v>
      </c>
      <c r="C21" s="18"/>
      <c r="D21" s="18"/>
      <c r="E21" s="21">
        <f>SUMPRODUCT(B6:B19,E6:E19)/SUM(B6:B19)</f>
        <v>19.933854314002826</v>
      </c>
      <c r="F21" s="1" t="s">
        <v>65</v>
      </c>
      <c r="G21" s="5"/>
      <c r="H21" s="5"/>
      <c r="Q21" s="2"/>
    </row>
    <row r="22" spans="1:17" x14ac:dyDescent="0.3">
      <c r="A22" s="18"/>
      <c r="B22" s="18"/>
      <c r="C22" s="18"/>
      <c r="D22" s="18"/>
      <c r="E22" s="1"/>
      <c r="F22" s="1"/>
      <c r="G22" s="5"/>
      <c r="H22" s="5"/>
    </row>
    <row r="23" spans="1:17" x14ac:dyDescent="0.3">
      <c r="A23" s="5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7" t="s">
        <v>43</v>
      </c>
      <c r="H23" s="1" t="s">
        <v>44</v>
      </c>
      <c r="I23" s="1" t="s">
        <v>60</v>
      </c>
    </row>
    <row r="24" spans="1:17" x14ac:dyDescent="0.3">
      <c r="A24" t="s">
        <v>9</v>
      </c>
      <c r="B24" s="3">
        <v>0.10805555555555556</v>
      </c>
      <c r="C24" s="3">
        <v>0.10805555555555556</v>
      </c>
      <c r="D24" s="4">
        <f>C24-C24</f>
        <v>0</v>
      </c>
      <c r="E24" s="24">
        <v>17.647870000000001</v>
      </c>
      <c r="F24" s="3">
        <v>0.53513888888888894</v>
      </c>
      <c r="G24" s="12">
        <v>1</v>
      </c>
      <c r="H24" s="2">
        <v>1</v>
      </c>
      <c r="I24" s="22">
        <f>E24/E$21</f>
        <v>0.88532150993011915</v>
      </c>
    </row>
    <row r="25" spans="1:17" x14ac:dyDescent="0.3">
      <c r="A25" t="s">
        <v>29</v>
      </c>
      <c r="B25" s="3">
        <v>0.11850694444444444</v>
      </c>
      <c r="C25" s="3">
        <v>0.11562499999999999</v>
      </c>
      <c r="D25" s="4">
        <f>C25-C24</f>
        <v>7.5694444444444342E-3</v>
      </c>
      <c r="E25" s="24">
        <v>16.22373</v>
      </c>
      <c r="F25" s="3">
        <v>0.5455902777777778</v>
      </c>
      <c r="G25" s="12">
        <v>0.97568121886903003</v>
      </c>
      <c r="H25" s="2">
        <v>2</v>
      </c>
      <c r="I25" s="22">
        <f>E25/E$21</f>
        <v>0.81387822668109921</v>
      </c>
    </row>
    <row r="26" spans="1:17" x14ac:dyDescent="0.3">
      <c r="A26" t="s">
        <v>31</v>
      </c>
      <c r="B26" s="3">
        <v>0.13013888888888889</v>
      </c>
      <c r="C26" s="3">
        <v>0.11628472222222223</v>
      </c>
      <c r="D26" s="4">
        <f t="shared" ref="D26:D28" si="2">C26-C25</f>
        <v>6.5972222222224208E-4</v>
      </c>
      <c r="E26" s="24">
        <v>16.12463</v>
      </c>
      <c r="F26" s="3">
        <v>0.55722222222222217</v>
      </c>
      <c r="G26" s="12">
        <v>0.89354322305229505</v>
      </c>
      <c r="H26" s="2">
        <v>3</v>
      </c>
      <c r="I26" s="22">
        <f t="shared" ref="I26:I27" si="3">E26/E$21</f>
        <v>0.8089067847091177</v>
      </c>
    </row>
    <row r="27" spans="1:17" x14ac:dyDescent="0.3">
      <c r="A27" t="s">
        <v>32</v>
      </c>
      <c r="B27" s="3">
        <v>0.13510416666666666</v>
      </c>
      <c r="C27" s="3">
        <v>0.11815972222222222</v>
      </c>
      <c r="D27" s="4">
        <f t="shared" si="2"/>
        <v>1.8749999999999878E-3</v>
      </c>
      <c r="E27" s="24">
        <v>15.810829999999999</v>
      </c>
      <c r="F27" s="3">
        <v>0.56218749999999995</v>
      </c>
      <c r="G27" s="12">
        <v>0.87458236957080404</v>
      </c>
      <c r="H27" s="2">
        <v>4</v>
      </c>
      <c r="I27" s="22">
        <f t="shared" si="3"/>
        <v>0.79316472122972481</v>
      </c>
    </row>
    <row r="28" spans="1:17" x14ac:dyDescent="0.3">
      <c r="A28" t="s">
        <v>6</v>
      </c>
      <c r="B28" s="3">
        <v>0.1173611111111111</v>
      </c>
      <c r="C28" s="3">
        <v>0.11945601851851852</v>
      </c>
      <c r="D28" s="4">
        <f t="shared" si="2"/>
        <v>1.2962962962962954E-3</v>
      </c>
      <c r="E28" s="24">
        <v>15.61035</v>
      </c>
      <c r="F28" s="3">
        <v>0.5444444444444444</v>
      </c>
      <c r="G28" s="12">
        <v>1.01785009861933</v>
      </c>
      <c r="H28" s="2">
        <v>5</v>
      </c>
      <c r="I28" s="22"/>
    </row>
    <row r="29" spans="1:17" x14ac:dyDescent="0.3">
      <c r="A29" t="s">
        <v>30</v>
      </c>
      <c r="B29" s="3" t="s">
        <v>59</v>
      </c>
      <c r="C29" s="3"/>
      <c r="D29" s="11"/>
      <c r="E29" s="2"/>
      <c r="F29" s="3"/>
      <c r="H29" s="2">
        <v>7</v>
      </c>
      <c r="I29" s="22"/>
    </row>
    <row r="30" spans="1:17" x14ac:dyDescent="0.3">
      <c r="B30" s="2"/>
      <c r="C30" s="2"/>
      <c r="D30" s="2"/>
      <c r="E30" s="2"/>
      <c r="F30" s="2"/>
    </row>
    <row r="31" spans="1:17" x14ac:dyDescent="0.3">
      <c r="B31" s="2"/>
      <c r="C31" s="2"/>
      <c r="D31" s="2"/>
      <c r="E31" s="2"/>
      <c r="F31" s="2"/>
    </row>
    <row r="32" spans="1:17" x14ac:dyDescent="0.3">
      <c r="B32" s="2"/>
      <c r="C32" s="2"/>
      <c r="D32" s="2"/>
      <c r="E32" s="2"/>
      <c r="F3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2"/>
  <sheetViews>
    <sheetView workbookViewId="0">
      <selection activeCell="F8" sqref="F8"/>
    </sheetView>
  </sheetViews>
  <sheetFormatPr defaultColWidth="11.19921875" defaultRowHeight="15.6" outlineLevelCol="1" x14ac:dyDescent="0.3"/>
  <cols>
    <col min="1" max="1" width="13" customWidth="1"/>
    <col min="5" max="6" width="12.296875" bestFit="1" customWidth="1"/>
    <col min="9" max="9" width="12.5" style="2" bestFit="1" customWidth="1"/>
    <col min="10" max="10" width="5.796875" hidden="1" customWidth="1" outlineLevel="1"/>
    <col min="11" max="11" width="4.796875" hidden="1" customWidth="1" outlineLevel="1"/>
    <col min="12" max="12" width="5.296875" hidden="1" customWidth="1" outlineLevel="1"/>
    <col min="13" max="13" width="5.19921875" hidden="1" customWidth="1" outlineLevel="1"/>
    <col min="14" max="14" width="5.796875" hidden="1" customWidth="1" outlineLevel="1"/>
    <col min="15" max="15" width="5.19921875" style="2" hidden="1" customWidth="1" outlineLevel="1"/>
    <col min="16" max="16" width="10.796875" hidden="1" customWidth="1" outlineLevel="1"/>
    <col min="17" max="17" width="6.19921875" hidden="1" customWidth="1" outlineLevel="1"/>
    <col min="18" max="18" width="4.796875" hidden="1" customWidth="1" outlineLevel="1"/>
    <col min="19" max="19" width="5.296875" hidden="1" customWidth="1" outlineLevel="1"/>
    <col min="20" max="20" width="5.19921875" hidden="1" customWidth="1" outlineLevel="1"/>
    <col min="21" max="21" width="5.796875" hidden="1" customWidth="1" outlineLevel="1"/>
    <col min="22" max="22" width="10.796875" collapsed="1"/>
  </cols>
  <sheetData>
    <row r="1" spans="1:21" x14ac:dyDescent="0.3">
      <c r="A1" s="5" t="s">
        <v>16</v>
      </c>
      <c r="B1" s="1" t="s">
        <v>26</v>
      </c>
      <c r="C1" s="2"/>
      <c r="D1" s="2"/>
      <c r="E1" s="2"/>
      <c r="F1" s="2"/>
    </row>
    <row r="2" spans="1:21" x14ac:dyDescent="0.3">
      <c r="A2" s="5" t="s">
        <v>17</v>
      </c>
      <c r="B2" s="1" t="s">
        <v>24</v>
      </c>
      <c r="C2" s="2"/>
      <c r="D2" s="2"/>
      <c r="E2" s="2"/>
      <c r="F2" s="2"/>
    </row>
    <row r="3" spans="1:21" x14ac:dyDescent="0.3">
      <c r="A3" s="5" t="s">
        <v>19</v>
      </c>
      <c r="B3" s="6">
        <v>0.4861111111111111</v>
      </c>
      <c r="C3" s="2"/>
      <c r="D3" s="2"/>
      <c r="E3" s="2"/>
      <c r="F3" s="2"/>
    </row>
    <row r="4" spans="1:21" x14ac:dyDescent="0.3">
      <c r="B4" s="2"/>
      <c r="C4" s="2"/>
      <c r="D4" s="2"/>
      <c r="E4" s="2"/>
      <c r="F4" s="2"/>
      <c r="J4" s="1" t="s">
        <v>61</v>
      </c>
      <c r="K4" s="1" t="s">
        <v>9</v>
      </c>
      <c r="L4" s="1" t="s">
        <v>29</v>
      </c>
      <c r="M4" s="1" t="s">
        <v>31</v>
      </c>
      <c r="N4" s="1" t="s">
        <v>32</v>
      </c>
      <c r="Q4" s="1" t="s">
        <v>61</v>
      </c>
      <c r="R4" s="1" t="s">
        <v>9</v>
      </c>
      <c r="S4" s="1" t="s">
        <v>29</v>
      </c>
      <c r="T4" s="1" t="s">
        <v>31</v>
      </c>
      <c r="U4" s="1" t="s">
        <v>32</v>
      </c>
    </row>
    <row r="5" spans="1:21" x14ac:dyDescent="0.3">
      <c r="A5" s="1" t="s">
        <v>12</v>
      </c>
      <c r="B5" s="1" t="s">
        <v>13</v>
      </c>
      <c r="C5" s="1" t="s">
        <v>14</v>
      </c>
      <c r="D5" s="1" t="s">
        <v>15</v>
      </c>
      <c r="E5" s="21" t="s">
        <v>62</v>
      </c>
      <c r="F5" s="2"/>
      <c r="J5" s="5" t="s">
        <v>15</v>
      </c>
      <c r="K5" s="5" t="s">
        <v>15</v>
      </c>
      <c r="L5" s="5"/>
      <c r="M5" s="5"/>
      <c r="Q5" s="1" t="s">
        <v>62</v>
      </c>
      <c r="R5" s="1" t="s">
        <v>62</v>
      </c>
    </row>
    <row r="6" spans="1:21" x14ac:dyDescent="0.3">
      <c r="A6" s="14">
        <v>1</v>
      </c>
      <c r="B6" s="14">
        <v>2.0699999999999998</v>
      </c>
      <c r="C6" s="14">
        <v>121</v>
      </c>
      <c r="D6" s="2">
        <f>AVERAGE(J6:O6)</f>
        <v>118.35</v>
      </c>
      <c r="E6" s="20">
        <f>AVERAGE(Q6:T6)</f>
        <v>24.11</v>
      </c>
      <c r="F6" s="2"/>
      <c r="J6">
        <v>119.2</v>
      </c>
      <c r="K6">
        <v>117.5</v>
      </c>
      <c r="L6" s="2"/>
      <c r="M6" s="2"/>
      <c r="N6" s="2"/>
      <c r="Q6">
        <v>24</v>
      </c>
      <c r="R6">
        <v>24.22</v>
      </c>
    </row>
    <row r="7" spans="1:21" x14ac:dyDescent="0.3">
      <c r="A7" s="14">
        <v>2</v>
      </c>
      <c r="B7" s="14">
        <v>0.91</v>
      </c>
      <c r="C7" s="14">
        <v>104</v>
      </c>
      <c r="D7" s="2">
        <f t="shared" ref="D7:D16" si="0">AVERAGE(J7:O7)</f>
        <v>120.80000000000001</v>
      </c>
      <c r="E7" s="20">
        <f t="shared" ref="E7:E16" si="1">AVERAGE(Q7:T7)</f>
        <v>25.23</v>
      </c>
      <c r="J7">
        <v>118.9</v>
      </c>
      <c r="K7">
        <v>122.7</v>
      </c>
      <c r="L7" s="2"/>
      <c r="M7" s="2"/>
      <c r="N7" s="2"/>
      <c r="Q7">
        <v>23.7</v>
      </c>
      <c r="R7">
        <v>26.76</v>
      </c>
    </row>
    <row r="8" spans="1:21" x14ac:dyDescent="0.3">
      <c r="A8" s="14">
        <v>3</v>
      </c>
      <c r="B8" s="14">
        <v>3.53</v>
      </c>
      <c r="C8" s="14">
        <v>292</v>
      </c>
      <c r="D8" s="2">
        <f t="shared" si="0"/>
        <v>118.1</v>
      </c>
      <c r="E8" s="20">
        <f t="shared" si="1"/>
        <v>24.465</v>
      </c>
      <c r="J8">
        <v>117.8</v>
      </c>
      <c r="K8">
        <v>118.4</v>
      </c>
      <c r="L8" s="2"/>
      <c r="M8" s="2"/>
      <c r="N8" s="2"/>
      <c r="Q8">
        <v>24.1</v>
      </c>
      <c r="R8">
        <v>24.83</v>
      </c>
    </row>
    <row r="9" spans="1:21" x14ac:dyDescent="0.3">
      <c r="A9" s="14">
        <v>4</v>
      </c>
      <c r="B9" s="14">
        <v>6</v>
      </c>
      <c r="C9" s="14">
        <v>349</v>
      </c>
      <c r="D9" s="2">
        <f t="shared" si="0"/>
        <v>116.94999999999999</v>
      </c>
      <c r="E9" s="20">
        <f t="shared" si="1"/>
        <v>22.814999999999998</v>
      </c>
      <c r="J9">
        <v>117.1</v>
      </c>
      <c r="K9">
        <v>116.8</v>
      </c>
      <c r="L9" s="2"/>
      <c r="M9" s="2"/>
      <c r="N9" s="2"/>
      <c r="Q9">
        <v>21.45</v>
      </c>
      <c r="R9">
        <v>24.18</v>
      </c>
    </row>
    <row r="10" spans="1:21" x14ac:dyDescent="0.3">
      <c r="A10" s="14">
        <v>5</v>
      </c>
      <c r="B10" s="14">
        <v>6.46</v>
      </c>
      <c r="C10" s="14">
        <v>120</v>
      </c>
      <c r="D10" s="2">
        <f t="shared" si="0"/>
        <v>107.6</v>
      </c>
      <c r="E10" s="20">
        <f t="shared" si="1"/>
        <v>19.824999999999999</v>
      </c>
      <c r="J10">
        <v>107.4</v>
      </c>
      <c r="K10">
        <v>107.8</v>
      </c>
      <c r="L10" s="2"/>
      <c r="M10" s="2"/>
      <c r="N10" s="2"/>
      <c r="Q10">
        <v>19.91</v>
      </c>
      <c r="R10">
        <v>19.739999999999998</v>
      </c>
    </row>
    <row r="11" spans="1:21" x14ac:dyDescent="0.3">
      <c r="A11" s="14">
        <v>6</v>
      </c>
      <c r="B11" s="14">
        <v>0.36</v>
      </c>
      <c r="C11" s="14">
        <v>182</v>
      </c>
      <c r="D11" s="2">
        <f t="shared" si="0"/>
        <v>110.55</v>
      </c>
      <c r="E11" s="20">
        <f t="shared" si="1"/>
        <v>21.074999999999999</v>
      </c>
      <c r="J11">
        <v>111</v>
      </c>
      <c r="K11">
        <v>110.1</v>
      </c>
      <c r="L11" s="2"/>
      <c r="M11" s="2"/>
      <c r="N11" s="2"/>
      <c r="Q11">
        <v>20.5</v>
      </c>
      <c r="R11">
        <v>21.65</v>
      </c>
    </row>
    <row r="12" spans="1:21" x14ac:dyDescent="0.3">
      <c r="A12" s="14">
        <v>7</v>
      </c>
      <c r="B12" s="14">
        <v>1.54</v>
      </c>
      <c r="C12" s="14">
        <v>241</v>
      </c>
      <c r="D12" s="2">
        <f t="shared" si="0"/>
        <v>106.05</v>
      </c>
      <c r="E12" s="20">
        <f t="shared" si="1"/>
        <v>21.29</v>
      </c>
      <c r="F12" s="2"/>
      <c r="J12">
        <v>107.6</v>
      </c>
      <c r="K12">
        <v>104.5</v>
      </c>
      <c r="L12" s="2"/>
      <c r="M12" s="2"/>
      <c r="Q12">
        <v>21</v>
      </c>
      <c r="R12">
        <v>21.58</v>
      </c>
    </row>
    <row r="13" spans="1:21" x14ac:dyDescent="0.3">
      <c r="A13" s="14">
        <v>8</v>
      </c>
      <c r="B13" s="14">
        <v>1.9</v>
      </c>
      <c r="C13" s="14">
        <v>298</v>
      </c>
      <c r="D13" s="2">
        <f t="shared" si="0"/>
        <v>104.05000000000001</v>
      </c>
      <c r="E13" s="20">
        <f t="shared" si="1"/>
        <v>20.440000000000001</v>
      </c>
      <c r="F13" s="1"/>
      <c r="G13" s="5"/>
      <c r="H13" s="5"/>
      <c r="J13">
        <v>104.2</v>
      </c>
      <c r="K13">
        <v>103.9</v>
      </c>
      <c r="L13" s="2"/>
      <c r="M13" s="2"/>
      <c r="Q13">
        <v>19.78</v>
      </c>
      <c r="R13">
        <v>21.1</v>
      </c>
    </row>
    <row r="14" spans="1:21" x14ac:dyDescent="0.3">
      <c r="A14" s="14">
        <v>9</v>
      </c>
      <c r="B14" s="14">
        <v>0.88</v>
      </c>
      <c r="C14" s="14">
        <v>247</v>
      </c>
      <c r="D14" s="2">
        <f t="shared" si="0"/>
        <v>98.55</v>
      </c>
      <c r="E14" s="20">
        <f t="shared" si="1"/>
        <v>18.734999999999999</v>
      </c>
      <c r="F14" s="1"/>
      <c r="G14" s="5"/>
      <c r="H14" s="5"/>
      <c r="J14">
        <v>100.6</v>
      </c>
      <c r="K14">
        <v>96.5</v>
      </c>
      <c r="L14" s="2"/>
      <c r="M14" s="2"/>
      <c r="Q14">
        <v>17.66</v>
      </c>
      <c r="R14">
        <v>19.809999999999999</v>
      </c>
    </row>
    <row r="15" spans="1:21" x14ac:dyDescent="0.3">
      <c r="A15" s="14">
        <v>10</v>
      </c>
      <c r="B15" s="14">
        <v>1.53</v>
      </c>
      <c r="C15" s="14">
        <v>187</v>
      </c>
      <c r="D15" s="2">
        <f t="shared" si="0"/>
        <v>103.8</v>
      </c>
      <c r="E15" s="20">
        <f t="shared" si="1"/>
        <v>18.060000000000002</v>
      </c>
      <c r="F15" s="1"/>
      <c r="G15" s="5"/>
      <c r="H15" s="5"/>
      <c r="J15">
        <v>107</v>
      </c>
      <c r="K15">
        <v>100.6</v>
      </c>
      <c r="L15" s="2"/>
      <c r="M15" s="2"/>
      <c r="Q15">
        <v>18.760000000000002</v>
      </c>
      <c r="R15">
        <v>17.36</v>
      </c>
    </row>
    <row r="16" spans="1:21" x14ac:dyDescent="0.3">
      <c r="A16" s="14">
        <v>11</v>
      </c>
      <c r="B16" s="14">
        <v>1.39</v>
      </c>
      <c r="C16" s="14">
        <v>121</v>
      </c>
      <c r="D16" s="2">
        <f t="shared" si="0"/>
        <v>110.75</v>
      </c>
      <c r="E16" s="20">
        <f t="shared" si="1"/>
        <v>21.515000000000001</v>
      </c>
      <c r="F16" s="1"/>
      <c r="G16" s="5"/>
      <c r="H16" s="5"/>
      <c r="J16">
        <v>111.9</v>
      </c>
      <c r="K16">
        <v>109.6</v>
      </c>
      <c r="L16" s="2"/>
      <c r="M16" s="2"/>
      <c r="Q16">
        <v>21.48</v>
      </c>
      <c r="R16">
        <v>21.55</v>
      </c>
    </row>
    <row r="17" spans="1:17" x14ac:dyDescent="0.3">
      <c r="A17" s="14"/>
      <c r="B17" s="14"/>
      <c r="C17" s="14"/>
      <c r="D17" s="2"/>
      <c r="E17" s="20"/>
      <c r="F17" s="1"/>
      <c r="G17" s="5"/>
      <c r="H17" s="5"/>
      <c r="J17" s="2"/>
      <c r="K17" s="2"/>
      <c r="L17" s="2"/>
      <c r="M17" s="2"/>
      <c r="Q17" s="2"/>
    </row>
    <row r="18" spans="1:17" x14ac:dyDescent="0.3">
      <c r="A18" s="2"/>
      <c r="B18" s="2"/>
      <c r="C18" s="2"/>
      <c r="D18" s="2"/>
      <c r="E18" s="20"/>
      <c r="F18" s="2"/>
      <c r="J18" s="2"/>
      <c r="K18" s="2"/>
      <c r="L18" s="2"/>
      <c r="M18" s="2"/>
      <c r="Q18" s="2"/>
    </row>
    <row r="19" spans="1:17" x14ac:dyDescent="0.3">
      <c r="A19" s="2"/>
      <c r="B19" s="2"/>
      <c r="C19" s="2"/>
      <c r="D19" s="2"/>
      <c r="E19" s="20"/>
      <c r="F19" s="1"/>
      <c r="G19" s="5"/>
      <c r="H19" s="5"/>
      <c r="J19" s="2"/>
      <c r="K19" s="2"/>
      <c r="L19" s="2"/>
      <c r="M19" s="2"/>
      <c r="Q19" s="2"/>
    </row>
    <row r="20" spans="1:17" x14ac:dyDescent="0.3">
      <c r="A20" s="18"/>
      <c r="B20" s="18"/>
      <c r="C20" s="18"/>
      <c r="D20" s="18"/>
      <c r="F20" s="1"/>
      <c r="G20" s="5"/>
      <c r="H20" s="5"/>
      <c r="Q20" s="2"/>
    </row>
    <row r="21" spans="1:17" x14ac:dyDescent="0.3">
      <c r="A21" s="1" t="s">
        <v>20</v>
      </c>
      <c r="B21" s="1">
        <f>SUM(B6:B20)</f>
        <v>26.569999999999997</v>
      </c>
      <c r="C21" s="18"/>
      <c r="D21" s="18"/>
      <c r="E21" s="21">
        <f>SUMPRODUCT(B6:B19,E6:E19)/SUM(B6:B19)</f>
        <v>21.732103876552507</v>
      </c>
      <c r="F21" s="1" t="s">
        <v>65</v>
      </c>
      <c r="G21" s="5"/>
      <c r="H21" s="5"/>
      <c r="Q21" s="2"/>
    </row>
    <row r="22" spans="1:17" x14ac:dyDescent="0.3">
      <c r="A22" s="18"/>
      <c r="B22" s="18"/>
      <c r="C22" s="18"/>
      <c r="D22" s="18"/>
      <c r="E22" s="1"/>
      <c r="F22" s="1"/>
      <c r="G22" s="5"/>
      <c r="H22" s="5"/>
    </row>
    <row r="23" spans="1:17" x14ac:dyDescent="0.3">
      <c r="A23" s="5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7" t="s">
        <v>43</v>
      </c>
      <c r="H23" s="1" t="s">
        <v>44</v>
      </c>
      <c r="I23" s="1" t="s">
        <v>60</v>
      </c>
    </row>
    <row r="24" spans="1:17" x14ac:dyDescent="0.3">
      <c r="A24" t="s">
        <v>29</v>
      </c>
      <c r="B24" s="3">
        <v>0.1065625</v>
      </c>
      <c r="C24" s="3">
        <v>0.1065625</v>
      </c>
      <c r="D24" s="4">
        <v>0</v>
      </c>
      <c r="E24" s="2">
        <v>17.000299999999999</v>
      </c>
      <c r="F24" s="3">
        <v>0.42599537037037033</v>
      </c>
      <c r="G24" s="12">
        <v>1</v>
      </c>
      <c r="H24" s="2">
        <v>1</v>
      </c>
      <c r="I24" s="22">
        <f>E24/E$21</f>
        <v>0.78226664553827163</v>
      </c>
    </row>
    <row r="25" spans="1:17" x14ac:dyDescent="0.3">
      <c r="A25" t="s">
        <v>31</v>
      </c>
      <c r="B25" s="3">
        <v>0.11225694444444445</v>
      </c>
      <c r="C25" s="3">
        <v>0.10671296296296295</v>
      </c>
      <c r="D25" s="4">
        <f>C25-C24</f>
        <v>1.5046296296294948E-4</v>
      </c>
      <c r="E25" s="2">
        <v>16.971499999999999</v>
      </c>
      <c r="F25" s="3">
        <v>0.43168981481481478</v>
      </c>
      <c r="G25" s="12">
        <v>0.9506</v>
      </c>
      <c r="H25" s="2">
        <v>2</v>
      </c>
      <c r="I25" s="22">
        <f>E25/E$21</f>
        <v>0.78094141719574228</v>
      </c>
    </row>
    <row r="26" spans="1:17" x14ac:dyDescent="0.3">
      <c r="A26" t="s">
        <v>6</v>
      </c>
      <c r="B26" s="3">
        <v>0.10305555555555555</v>
      </c>
      <c r="C26" s="3">
        <v>0.10714120370370371</v>
      </c>
      <c r="D26" s="4">
        <f t="shared" ref="D26:D28" si="2">C26-C25</f>
        <v>4.282407407407568E-4</v>
      </c>
      <c r="E26" s="2">
        <v>16.882200000000001</v>
      </c>
      <c r="F26" s="3">
        <v>0.42248842592592589</v>
      </c>
      <c r="G26" s="12">
        <v>1.04</v>
      </c>
      <c r="H26" s="2">
        <v>3</v>
      </c>
      <c r="I26" s="22">
        <f t="shared" ref="I26:I28" si="3">E26/E$21</f>
        <v>0.77683228903644119</v>
      </c>
    </row>
    <row r="27" spans="1:17" x14ac:dyDescent="0.3">
      <c r="A27" t="s">
        <v>32</v>
      </c>
      <c r="B27" s="3">
        <v>0.12202546296296296</v>
      </c>
      <c r="C27" s="3">
        <v>0.1091550925925926</v>
      </c>
      <c r="D27" s="4">
        <f t="shared" si="2"/>
        <v>2.0138888888888845E-3</v>
      </c>
      <c r="E27" s="2">
        <v>16.494800000000001</v>
      </c>
      <c r="F27" s="3">
        <v>0.44145833333333334</v>
      </c>
      <c r="G27" s="12">
        <v>0.89449999999999996</v>
      </c>
      <c r="H27" s="2">
        <v>4</v>
      </c>
      <c r="I27" s="22">
        <f t="shared" si="3"/>
        <v>0.75900612723450089</v>
      </c>
    </row>
    <row r="28" spans="1:17" x14ac:dyDescent="0.3">
      <c r="A28" t="s">
        <v>9</v>
      </c>
      <c r="B28" s="3">
        <v>0.10224537037037036</v>
      </c>
      <c r="C28" s="3">
        <v>0.11012731481481482</v>
      </c>
      <c r="D28" s="4">
        <f t="shared" si="2"/>
        <v>9.7222222222222154E-4</v>
      </c>
      <c r="E28" s="2">
        <v>16.3156</v>
      </c>
      <c r="F28" s="3">
        <v>0.42167824074074073</v>
      </c>
      <c r="G28" s="12">
        <v>1.077</v>
      </c>
      <c r="H28" s="2">
        <v>5</v>
      </c>
      <c r="I28" s="22">
        <f t="shared" si="3"/>
        <v>0.75076026199209578</v>
      </c>
    </row>
    <row r="29" spans="1:17" x14ac:dyDescent="0.3">
      <c r="A29" t="s">
        <v>30</v>
      </c>
      <c r="B29" s="3" t="s">
        <v>59</v>
      </c>
      <c r="C29" s="3"/>
      <c r="D29" s="11"/>
      <c r="E29" s="2"/>
      <c r="F29" s="3"/>
      <c r="H29" s="2">
        <v>7</v>
      </c>
      <c r="I29" s="22"/>
    </row>
    <row r="30" spans="1:17" x14ac:dyDescent="0.3">
      <c r="B30" s="2"/>
      <c r="C30" s="2"/>
      <c r="D30" s="2"/>
      <c r="E30" s="2"/>
      <c r="F30" s="2"/>
    </row>
    <row r="31" spans="1:17" x14ac:dyDescent="0.3">
      <c r="B31" s="2"/>
      <c r="C31" s="2"/>
      <c r="D31" s="2"/>
      <c r="E31" s="2"/>
      <c r="F31" s="2"/>
    </row>
    <row r="32" spans="1:17" x14ac:dyDescent="0.3">
      <c r="B32" s="2"/>
      <c r="C32" s="2"/>
      <c r="D32" s="2"/>
      <c r="E32" s="2"/>
      <c r="F3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workbookViewId="0">
      <selection activeCell="A13" sqref="A13:XFD16"/>
    </sheetView>
  </sheetViews>
  <sheetFormatPr defaultColWidth="11.19921875" defaultRowHeight="15.6" x14ac:dyDescent="0.3"/>
  <cols>
    <col min="1" max="1" width="11.796875" bestFit="1" customWidth="1"/>
    <col min="5" max="5" width="12.296875" bestFit="1" customWidth="1"/>
  </cols>
  <sheetData>
    <row r="1" spans="1:6" x14ac:dyDescent="0.3">
      <c r="A1" s="5" t="s">
        <v>16</v>
      </c>
      <c r="B1" s="1" t="s">
        <v>26</v>
      </c>
      <c r="C1" s="2"/>
      <c r="D1" s="2"/>
      <c r="E1" s="2"/>
      <c r="F1" s="2"/>
    </row>
    <row r="2" spans="1:6" x14ac:dyDescent="0.3">
      <c r="A2" s="5" t="s">
        <v>17</v>
      </c>
      <c r="B2" s="1" t="s">
        <v>24</v>
      </c>
      <c r="C2" s="2"/>
      <c r="D2" s="2"/>
      <c r="E2" s="2"/>
      <c r="F2" s="2"/>
    </row>
    <row r="3" spans="1:6" x14ac:dyDescent="0.3">
      <c r="A3" s="5" t="s">
        <v>19</v>
      </c>
      <c r="B3" s="6">
        <v>0.5625</v>
      </c>
      <c r="C3" s="2"/>
      <c r="D3" s="2"/>
      <c r="E3" s="2"/>
      <c r="F3" s="2"/>
    </row>
    <row r="4" spans="1:6" x14ac:dyDescent="0.3">
      <c r="B4" s="2"/>
      <c r="C4" s="2"/>
      <c r="D4" s="2"/>
      <c r="E4" s="2"/>
      <c r="F4" s="2"/>
    </row>
    <row r="5" spans="1:6" x14ac:dyDescent="0.3">
      <c r="A5" s="1" t="s">
        <v>12</v>
      </c>
      <c r="B5" s="1" t="s">
        <v>13</v>
      </c>
      <c r="C5" s="1" t="s">
        <v>14</v>
      </c>
      <c r="D5" s="1" t="s">
        <v>15</v>
      </c>
      <c r="E5" s="2"/>
      <c r="F5" s="2"/>
    </row>
    <row r="6" spans="1:6" x14ac:dyDescent="0.3">
      <c r="A6" s="2">
        <v>1</v>
      </c>
      <c r="B6" s="2">
        <v>3.05</v>
      </c>
      <c r="C6" s="2">
        <v>85</v>
      </c>
      <c r="D6" s="2">
        <v>119</v>
      </c>
      <c r="E6" s="2"/>
      <c r="F6" s="2"/>
    </row>
    <row r="7" spans="1:6" x14ac:dyDescent="0.3">
      <c r="A7" s="2">
        <v>2</v>
      </c>
      <c r="B7" s="2">
        <v>4.32</v>
      </c>
      <c r="C7" s="2">
        <v>143</v>
      </c>
      <c r="D7" s="2">
        <v>128</v>
      </c>
      <c r="E7" s="2"/>
      <c r="F7" s="2"/>
    </row>
    <row r="8" spans="1:6" x14ac:dyDescent="0.3">
      <c r="A8" s="2">
        <v>3</v>
      </c>
      <c r="B8" s="2">
        <v>0.92</v>
      </c>
      <c r="C8" s="2">
        <v>30</v>
      </c>
      <c r="D8" s="2">
        <v>129</v>
      </c>
      <c r="E8" s="2"/>
      <c r="F8" s="2"/>
    </row>
    <row r="9" spans="1:6" x14ac:dyDescent="0.3">
      <c r="A9" s="2">
        <v>4</v>
      </c>
      <c r="B9" s="2">
        <v>6.48</v>
      </c>
      <c r="C9" s="2">
        <v>292</v>
      </c>
      <c r="D9" s="2">
        <v>127</v>
      </c>
      <c r="E9" s="2"/>
      <c r="F9" s="2"/>
    </row>
    <row r="10" spans="1:6" x14ac:dyDescent="0.3">
      <c r="A10" s="1" t="s">
        <v>20</v>
      </c>
      <c r="B10" s="1">
        <f>SUM(B6:B9)</f>
        <v>14.770000000000001</v>
      </c>
      <c r="C10" s="2"/>
      <c r="D10" s="2"/>
      <c r="E10" s="2"/>
      <c r="F10" s="2"/>
    </row>
    <row r="11" spans="1:6" x14ac:dyDescent="0.3">
      <c r="A11" s="2"/>
      <c r="B11" s="2"/>
      <c r="C11" s="2"/>
      <c r="D11" s="2"/>
      <c r="E11" s="2"/>
      <c r="F11" s="2"/>
    </row>
    <row r="12" spans="1:6" x14ac:dyDescent="0.3">
      <c r="C12" s="2"/>
      <c r="D12" s="2"/>
      <c r="E12" s="2"/>
      <c r="F12" s="2"/>
    </row>
    <row r="13" spans="1:6" x14ac:dyDescent="0.3">
      <c r="C13" s="2"/>
      <c r="D13" s="2"/>
      <c r="E13" s="2"/>
      <c r="F13" s="2"/>
    </row>
    <row r="14" spans="1:6" x14ac:dyDescent="0.3">
      <c r="C14" s="2"/>
      <c r="D14" s="2"/>
      <c r="E14" s="2"/>
      <c r="F14" s="2"/>
    </row>
    <row r="15" spans="1:6" x14ac:dyDescent="0.3">
      <c r="C15" s="2"/>
      <c r="D15" s="2"/>
      <c r="E15" s="2"/>
      <c r="F15" s="2"/>
    </row>
    <row r="16" spans="1:6" x14ac:dyDescent="0.3">
      <c r="C16" s="2"/>
      <c r="D16" s="2"/>
      <c r="E16" s="2"/>
      <c r="F16" s="2"/>
    </row>
    <row r="17" spans="1:7" x14ac:dyDescent="0.3">
      <c r="B17" s="2"/>
      <c r="C17" s="2"/>
      <c r="D17" s="2"/>
      <c r="E17" s="2"/>
      <c r="F17" s="2"/>
    </row>
    <row r="18" spans="1:7" x14ac:dyDescent="0.3">
      <c r="A18" s="10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5"/>
    </row>
    <row r="19" spans="1:7" x14ac:dyDescent="0.3">
      <c r="A19" t="s">
        <v>6</v>
      </c>
      <c r="B19" s="3">
        <v>0.11094907407407407</v>
      </c>
      <c r="C19" s="3">
        <v>0.11094907407407407</v>
      </c>
      <c r="D19" s="4">
        <f>C19-C19</f>
        <v>0</v>
      </c>
      <c r="E19" s="2">
        <v>7.7977499999999997</v>
      </c>
      <c r="F19" s="3">
        <v>0.53803240740740743</v>
      </c>
    </row>
    <row r="20" spans="1:7" x14ac:dyDescent="0.3">
      <c r="A20" t="s">
        <v>8</v>
      </c>
      <c r="B20" s="3">
        <v>0.12773148148148147</v>
      </c>
      <c r="C20" s="3">
        <v>0.11540509259259259</v>
      </c>
      <c r="D20" s="4">
        <f>C20-C19</f>
        <v>4.4560185185185119E-3</v>
      </c>
      <c r="E20" s="2">
        <v>7.5004299999999997</v>
      </c>
      <c r="F20" s="3">
        <v>0.55481481481481476</v>
      </c>
    </row>
    <row r="21" spans="1:7" x14ac:dyDescent="0.3">
      <c r="A21" t="s">
        <v>9</v>
      </c>
      <c r="B21" s="3">
        <v>0.10775462962962963</v>
      </c>
      <c r="C21" s="3">
        <v>0.12501157407407407</v>
      </c>
      <c r="D21" s="4">
        <f t="shared" ref="D21:D23" si="0">C21-C20</f>
        <v>9.6064814814814797E-3</v>
      </c>
      <c r="E21" s="2">
        <v>6.87507</v>
      </c>
      <c r="F21" s="3">
        <v>0.53483796296296293</v>
      </c>
    </row>
    <row r="22" spans="1:7" x14ac:dyDescent="0.3">
      <c r="A22" t="s">
        <v>7</v>
      </c>
      <c r="B22" s="3">
        <v>0.10071759259259259</v>
      </c>
      <c r="C22" s="3">
        <v>0.12550925925925926</v>
      </c>
      <c r="D22" s="4">
        <f t="shared" si="0"/>
        <v>4.9768518518519822E-4</v>
      </c>
      <c r="E22" s="2">
        <v>6.8386399999999998</v>
      </c>
      <c r="F22" s="3">
        <v>0.52780092592592587</v>
      </c>
    </row>
    <row r="23" spans="1:7" x14ac:dyDescent="0.3">
      <c r="A23" t="s">
        <v>11</v>
      </c>
      <c r="B23" s="3">
        <v>0.12667824074074074</v>
      </c>
      <c r="C23" s="3">
        <v>0.14042824074074076</v>
      </c>
      <c r="D23" s="4">
        <f t="shared" si="0"/>
        <v>1.4918981481481491E-2</v>
      </c>
      <c r="E23" s="2">
        <v>6</v>
      </c>
      <c r="F23" s="3">
        <v>0.55376157407407411</v>
      </c>
    </row>
    <row r="24" spans="1:7" x14ac:dyDescent="0.3">
      <c r="A24" t="s">
        <v>10</v>
      </c>
      <c r="B24" s="3"/>
      <c r="C24" s="3"/>
      <c r="D24" s="4"/>
      <c r="E24" s="2"/>
      <c r="F24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VSB18 Final</vt:lpstr>
      <vt:lpstr>R1</vt:lpstr>
      <vt:lpstr>R2</vt:lpstr>
      <vt:lpstr>R3</vt:lpstr>
      <vt:lpstr>R4</vt:lpstr>
      <vt:lpstr>R5</vt:lpstr>
      <vt:lpstr>xR5</vt:lpstr>
      <vt:lpstr>RTwo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Charles Goodrich</cp:lastModifiedBy>
  <cp:lastPrinted>2018-04-01T18:35:30Z</cp:lastPrinted>
  <dcterms:created xsi:type="dcterms:W3CDTF">2018-03-30T21:33:23Z</dcterms:created>
  <dcterms:modified xsi:type="dcterms:W3CDTF">2018-07-26T21:23:01Z</dcterms:modified>
</cp:coreProperties>
</file>